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xr:revisionPtr revIDLastSave="0" documentId="13_ncr:1_{67AE3DDE-E83A-45E5-893A-A318566BD143}" xr6:coauthVersionLast="45" xr6:coauthVersionMax="45" xr10:uidLastSave="{00000000-0000-0000-0000-000000000000}"/>
  <bookViews>
    <workbookView xWindow="-120" yWindow="-120" windowWidth="20730" windowHeight="11310" tabRatio="952" xr2:uid="{00000000-000D-0000-FFFF-FFFF00000000}"/>
  </bookViews>
  <sheets>
    <sheet name="Dāmas &quot;A&quot;" sheetId="9" r:id="rId1"/>
    <sheet name="Dāmas &quot;B&quot;" sheetId="10" r:id="rId2"/>
    <sheet name="Dāmas &quot;C&quot;" sheetId="11" r:id="rId3"/>
    <sheet name="Dāmas &quot;D&quot;" sheetId="1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2" l="1"/>
  <c r="AM30" i="12"/>
  <c r="AL30" i="12"/>
  <c r="AL29" i="12"/>
  <c r="AH29" i="12"/>
  <c r="AF29" i="12"/>
  <c r="AD29" i="12"/>
  <c r="AB29" i="12"/>
  <c r="AV29" i="12" s="1"/>
  <c r="Z29" i="12"/>
  <c r="X29" i="12"/>
  <c r="V29" i="12"/>
  <c r="T29" i="12"/>
  <c r="AR29" i="12" s="1"/>
  <c r="R29" i="12"/>
  <c r="P29" i="12"/>
  <c r="N29" i="12"/>
  <c r="L29" i="12"/>
  <c r="I29" i="12"/>
  <c r="H29" i="12"/>
  <c r="AM28" i="12"/>
  <c r="AL28" i="12"/>
  <c r="AL27" i="12"/>
  <c r="AJ27" i="12"/>
  <c r="AF27" i="12"/>
  <c r="AX27" i="12" s="1"/>
  <c r="AD27" i="12"/>
  <c r="AW27" i="12" s="1"/>
  <c r="AB27" i="12"/>
  <c r="AV27" i="12" s="1"/>
  <c r="Z27" i="12"/>
  <c r="AU27" i="12" s="1"/>
  <c r="X27" i="12"/>
  <c r="V27" i="12"/>
  <c r="AS27" i="12" s="1"/>
  <c r="T27" i="12"/>
  <c r="R27" i="12"/>
  <c r="P27" i="12"/>
  <c r="N27" i="12"/>
  <c r="AO27" i="12" s="1"/>
  <c r="L27" i="12"/>
  <c r="I27" i="12"/>
  <c r="AM26" i="12"/>
  <c r="AL26" i="12"/>
  <c r="AL25" i="12" s="1"/>
  <c r="AJ25" i="12"/>
  <c r="AZ25" i="12" s="1"/>
  <c r="AH25" i="12"/>
  <c r="AD25" i="12"/>
  <c r="AW25" i="12" s="1"/>
  <c r="AB25" i="12"/>
  <c r="Z25" i="12"/>
  <c r="X25" i="12"/>
  <c r="V25" i="12"/>
  <c r="AS25" i="12" s="1"/>
  <c r="T25" i="12"/>
  <c r="AR25" i="12" s="1"/>
  <c r="R25" i="12"/>
  <c r="P25" i="12"/>
  <c r="N25" i="12"/>
  <c r="AO25" i="12" s="1"/>
  <c r="L25" i="12"/>
  <c r="K25" i="12"/>
  <c r="I25" i="12"/>
  <c r="H25" i="12"/>
  <c r="AM24" i="12"/>
  <c r="AL24" i="12"/>
  <c r="AL23" i="12"/>
  <c r="AJ23" i="12"/>
  <c r="AZ23" i="12" s="1"/>
  <c r="AH23" i="12"/>
  <c r="AF23" i="12"/>
  <c r="AB23" i="12"/>
  <c r="Z23" i="12"/>
  <c r="X23" i="12"/>
  <c r="V23" i="12"/>
  <c r="T23" i="12"/>
  <c r="R23" i="12"/>
  <c r="P23" i="12"/>
  <c r="AP23" i="12" s="1"/>
  <c r="N23" i="12"/>
  <c r="AO23" i="12" s="1"/>
  <c r="L23" i="12"/>
  <c r="I23" i="12"/>
  <c r="AM22" i="12"/>
  <c r="AL22" i="12"/>
  <c r="AL21" i="12" s="1"/>
  <c r="AJ21" i="12"/>
  <c r="AH21" i="12"/>
  <c r="AF21" i="12"/>
  <c r="AX21" i="12" s="1"/>
  <c r="AD21" i="12"/>
  <c r="Z21" i="12"/>
  <c r="X21" i="12"/>
  <c r="V21" i="12"/>
  <c r="AS21" i="12" s="1"/>
  <c r="T21" i="12"/>
  <c r="AR21" i="12" s="1"/>
  <c r="R21" i="12"/>
  <c r="P21" i="12"/>
  <c r="N21" i="12"/>
  <c r="L21" i="12"/>
  <c r="K21" i="12"/>
  <c r="I21" i="12"/>
  <c r="H21" i="12"/>
  <c r="AM20" i="12"/>
  <c r="AL20" i="12"/>
  <c r="AL19" i="12"/>
  <c r="AJ19" i="12"/>
  <c r="AZ19" i="12" s="1"/>
  <c r="AH19" i="12"/>
  <c r="AF19" i="12"/>
  <c r="AX19" i="12" s="1"/>
  <c r="AD19" i="12"/>
  <c r="AW19" i="12" s="1"/>
  <c r="AB19" i="12"/>
  <c r="X19" i="12"/>
  <c r="V19" i="12"/>
  <c r="T19" i="12"/>
  <c r="AR19" i="12" s="1"/>
  <c r="R19" i="12"/>
  <c r="AQ19" i="12" s="1"/>
  <c r="P19" i="12"/>
  <c r="AP19" i="12" s="1"/>
  <c r="N19" i="12"/>
  <c r="L19" i="12"/>
  <c r="I19" i="12"/>
  <c r="AM18" i="12"/>
  <c r="AL18" i="12"/>
  <c r="AL17" i="12" s="1"/>
  <c r="AJ17" i="12"/>
  <c r="AZ17" i="12" s="1"/>
  <c r="AH17" i="12"/>
  <c r="AF17" i="12"/>
  <c r="AX17" i="12" s="1"/>
  <c r="AD17" i="12"/>
  <c r="AW17" i="12" s="1"/>
  <c r="AB17" i="12"/>
  <c r="AV17" i="12" s="1"/>
  <c r="Z17" i="12"/>
  <c r="V17" i="12"/>
  <c r="T17" i="12"/>
  <c r="AR17" i="12" s="1"/>
  <c r="R17" i="12"/>
  <c r="AQ17" i="12" s="1"/>
  <c r="P17" i="12"/>
  <c r="AP17" i="12" s="1"/>
  <c r="N17" i="12"/>
  <c r="AO17" i="12" s="1"/>
  <c r="L17" i="12"/>
  <c r="K17" i="12"/>
  <c r="I17" i="12"/>
  <c r="H17" i="12"/>
  <c r="F17" i="12" s="1"/>
  <c r="E17" i="12" s="1"/>
  <c r="AM16" i="12"/>
  <c r="AL16" i="12"/>
  <c r="AL15" i="12"/>
  <c r="AJ15" i="12"/>
  <c r="AZ15" i="12" s="1"/>
  <c r="AH15" i="12"/>
  <c r="AF15" i="12"/>
  <c r="AD15" i="12"/>
  <c r="AB15" i="12"/>
  <c r="Z15" i="12"/>
  <c r="AU15" i="12" s="1"/>
  <c r="X15" i="12"/>
  <c r="AT15" i="12" s="1"/>
  <c r="T15" i="12"/>
  <c r="AR15" i="12" s="1"/>
  <c r="R15" i="12"/>
  <c r="P15" i="12"/>
  <c r="N15" i="12"/>
  <c r="AO15" i="12" s="1"/>
  <c r="L15" i="12"/>
  <c r="I15" i="12"/>
  <c r="AM14" i="12"/>
  <c r="AL14" i="12"/>
  <c r="AL13" i="12" s="1"/>
  <c r="AJ13" i="12"/>
  <c r="AH13" i="12"/>
  <c r="AY13" i="12" s="1"/>
  <c r="AF13" i="12"/>
  <c r="AD13" i="12"/>
  <c r="AW13" i="12" s="1"/>
  <c r="AB13" i="12"/>
  <c r="Z13" i="12"/>
  <c r="X13" i="12"/>
  <c r="V13" i="12"/>
  <c r="R13" i="12"/>
  <c r="P13" i="12"/>
  <c r="N13" i="12"/>
  <c r="L13" i="12"/>
  <c r="K13" i="12"/>
  <c r="I13" i="12"/>
  <c r="H13" i="12"/>
  <c r="AM12" i="12"/>
  <c r="AL12" i="12"/>
  <c r="AL11" i="12"/>
  <c r="AJ11" i="12"/>
  <c r="AZ11" i="12" s="1"/>
  <c r="AH11" i="12"/>
  <c r="AF11" i="12"/>
  <c r="AX11" i="12" s="1"/>
  <c r="AD11" i="12"/>
  <c r="AB11" i="12"/>
  <c r="Z11" i="12"/>
  <c r="X11" i="12"/>
  <c r="V11" i="12"/>
  <c r="AS11" i="12" s="1"/>
  <c r="T11" i="12"/>
  <c r="AR11" i="12" s="1"/>
  <c r="P11" i="12"/>
  <c r="AP11" i="12" s="1"/>
  <c r="N11" i="12"/>
  <c r="L11" i="12"/>
  <c r="I11" i="12"/>
  <c r="AM10" i="12"/>
  <c r="AL10" i="12"/>
  <c r="AL9" i="12" s="1"/>
  <c r="AJ9" i="12"/>
  <c r="AH9" i="12"/>
  <c r="AF9" i="12"/>
  <c r="AD9" i="12"/>
  <c r="AB9" i="12"/>
  <c r="Z9" i="12"/>
  <c r="X9" i="12"/>
  <c r="V9" i="12"/>
  <c r="T9" i="12"/>
  <c r="AR9" i="12" s="1"/>
  <c r="R9" i="12"/>
  <c r="N9" i="12"/>
  <c r="L9" i="12"/>
  <c r="K9" i="12"/>
  <c r="I9" i="12"/>
  <c r="H9" i="12"/>
  <c r="AM8" i="12"/>
  <c r="AL8" i="12"/>
  <c r="AL7" i="12" s="1"/>
  <c r="AJ7" i="12"/>
  <c r="AZ7" i="12" s="1"/>
  <c r="AH7" i="12"/>
  <c r="AF7" i="12"/>
  <c r="AD7" i="12"/>
  <c r="AB7" i="12"/>
  <c r="AV7" i="12" s="1"/>
  <c r="Z7" i="12"/>
  <c r="X7" i="12"/>
  <c r="V7" i="12"/>
  <c r="T7" i="12"/>
  <c r="R7" i="12"/>
  <c r="P7" i="12"/>
  <c r="K7" i="12" s="1"/>
  <c r="AY7" i="12" s="1"/>
  <c r="L7" i="12"/>
  <c r="I7" i="12"/>
  <c r="F7" i="12" s="1"/>
  <c r="E7" i="12" s="1"/>
  <c r="F9" i="12" l="1"/>
  <c r="E9" i="12" s="1"/>
  <c r="AS9" i="12"/>
  <c r="AU9" i="12"/>
  <c r="AW9" i="12"/>
  <c r="AY9" i="12"/>
  <c r="H11" i="12"/>
  <c r="K11" i="12"/>
  <c r="AU11" i="12" s="1"/>
  <c r="AT11" i="12"/>
  <c r="F13" i="12"/>
  <c r="E13" i="12" s="1"/>
  <c r="AS13" i="12"/>
  <c r="AU13" i="12"/>
  <c r="H15" i="12"/>
  <c r="K15" i="12"/>
  <c r="AP15" i="12" s="1"/>
  <c r="AV15" i="12"/>
  <c r="AU17" i="12"/>
  <c r="AY17" i="12"/>
  <c r="H19" i="12"/>
  <c r="K19" i="12"/>
  <c r="AT19" i="12" s="1"/>
  <c r="AO19" i="12"/>
  <c r="AS19" i="12"/>
  <c r="AV19" i="12"/>
  <c r="F21" i="12"/>
  <c r="E21" i="12" s="1"/>
  <c r="AT21" i="12"/>
  <c r="AW21" i="12"/>
  <c r="AY21" i="12"/>
  <c r="H23" i="12"/>
  <c r="K23" i="12"/>
  <c r="AT23" i="12" s="1"/>
  <c r="AQ23" i="12"/>
  <c r="AS23" i="12"/>
  <c r="AU23" i="12"/>
  <c r="AX23" i="12"/>
  <c r="F25" i="12"/>
  <c r="E25" i="12" s="1"/>
  <c r="AT25" i="12"/>
  <c r="AV25" i="12"/>
  <c r="AY25" i="12"/>
  <c r="H27" i="12"/>
  <c r="F27" i="12" s="1"/>
  <c r="E27" i="12" s="1"/>
  <c r="K27" i="12"/>
  <c r="AP27" i="12" s="1"/>
  <c r="AQ27" i="12"/>
  <c r="AZ27" i="12"/>
  <c r="F29" i="12"/>
  <c r="E29" i="12" s="1"/>
  <c r="F11" i="12"/>
  <c r="E11" i="12" s="1"/>
  <c r="AW11" i="12"/>
  <c r="F15" i="12"/>
  <c r="E15" i="12" s="1"/>
  <c r="AW15" i="12"/>
  <c r="F19" i="12"/>
  <c r="E19" i="12" s="1"/>
  <c r="F23" i="12"/>
  <c r="E23" i="12" s="1"/>
  <c r="AR23" i="12"/>
  <c r="AV23" i="12"/>
  <c r="AR27" i="12"/>
  <c r="K29" i="12"/>
  <c r="AT29" i="12" s="1"/>
  <c r="AR7" i="12"/>
  <c r="AR31" i="12" s="1"/>
  <c r="M13" i="12" s="1"/>
  <c r="AT7" i="12"/>
  <c r="AQ7" i="12"/>
  <c r="AS7" i="12"/>
  <c r="AU7" i="12"/>
  <c r="AW7" i="12"/>
  <c r="AX7" i="12"/>
  <c r="AP7" i="12"/>
  <c r="H7" i="12"/>
  <c r="AO9" i="12"/>
  <c r="AT9" i="12"/>
  <c r="AV9" i="12"/>
  <c r="AX9" i="12"/>
  <c r="AZ9" i="12"/>
  <c r="AQ9" i="12"/>
  <c r="AO13" i="12"/>
  <c r="AQ13" i="12"/>
  <c r="AT13" i="12"/>
  <c r="AV13" i="12"/>
  <c r="AX13" i="12"/>
  <c r="AZ13" i="12"/>
  <c r="AP13" i="12"/>
  <c r="AS17" i="12"/>
  <c r="AO21" i="12"/>
  <c r="AQ21" i="12"/>
  <c r="AU21" i="12"/>
  <c r="AZ21" i="12"/>
  <c r="AP21" i="12"/>
  <c r="AQ25" i="12"/>
  <c r="AU25" i="12"/>
  <c r="AP25" i="12"/>
  <c r="AQ29" i="12"/>
  <c r="AU29" i="12"/>
  <c r="AY29" i="12"/>
  <c r="AP29" i="12"/>
  <c r="AX29" i="12" l="1"/>
  <c r="AX15" i="12"/>
  <c r="AQ15" i="12"/>
  <c r="AV11" i="12"/>
  <c r="AO11" i="12"/>
  <c r="AT27" i="12"/>
  <c r="AY19" i="12"/>
  <c r="AY11" i="12"/>
  <c r="AY23" i="12"/>
  <c r="AY15" i="12"/>
  <c r="AW29" i="12"/>
  <c r="AS29" i="12"/>
  <c r="AO29" i="12"/>
  <c r="AZ31" i="12"/>
  <c r="M29" i="12" s="1"/>
  <c r="AV31" i="12"/>
  <c r="M21" i="12" s="1"/>
  <c r="AO31" i="12"/>
  <c r="M7" i="12" s="1"/>
  <c r="AP31" i="12"/>
  <c r="M9" i="12" s="1"/>
  <c r="AW31" i="12"/>
  <c r="M23" i="12" s="1"/>
  <c r="AS31" i="12"/>
  <c r="M15" i="12" s="1"/>
  <c r="AT31" i="12"/>
  <c r="M17" i="12" s="1"/>
  <c r="AX31" i="12"/>
  <c r="M25" i="12" s="1"/>
  <c r="AU31" i="12"/>
  <c r="M19" i="12" s="1"/>
  <c r="AQ31" i="12"/>
  <c r="M11" i="12" s="1"/>
  <c r="AY31" i="12" l="1"/>
  <c r="M27" i="12" s="1"/>
  <c r="G39" i="11"/>
  <c r="AU38" i="11"/>
  <c r="AT38" i="11"/>
  <c r="AT37" i="11" s="1"/>
  <c r="AP37" i="11"/>
  <c r="BL37" i="11" s="1"/>
  <c r="AN37" i="11"/>
  <c r="BK37" i="11" s="1"/>
  <c r="AL37" i="11"/>
  <c r="BJ37" i="11" s="1"/>
  <c r="AJ37" i="11"/>
  <c r="BI37" i="11" s="1"/>
  <c r="AH37" i="11"/>
  <c r="BH37" i="11" s="1"/>
  <c r="AF37" i="11"/>
  <c r="BG37" i="11" s="1"/>
  <c r="AD37" i="11"/>
  <c r="BF37" i="11" s="1"/>
  <c r="AB37" i="11"/>
  <c r="BE37" i="11" s="1"/>
  <c r="Z37" i="11"/>
  <c r="BD37" i="11" s="1"/>
  <c r="X37" i="11"/>
  <c r="BC37" i="11" s="1"/>
  <c r="V37" i="11"/>
  <c r="BB37" i="11" s="1"/>
  <c r="T37" i="11"/>
  <c r="BA37" i="11" s="1"/>
  <c r="R37" i="11"/>
  <c r="AZ37" i="11" s="1"/>
  <c r="P37" i="11"/>
  <c r="N37" i="11"/>
  <c r="AX37" i="11" s="1"/>
  <c r="L37" i="11"/>
  <c r="K37" i="11"/>
  <c r="I37" i="11"/>
  <c r="H37" i="11"/>
  <c r="E37" i="11"/>
  <c r="AU36" i="11"/>
  <c r="AT36" i="11"/>
  <c r="AT35" i="11"/>
  <c r="AR35" i="11"/>
  <c r="BM35" i="11" s="1"/>
  <c r="AN35" i="11"/>
  <c r="BK35" i="11" s="1"/>
  <c r="AL35" i="11"/>
  <c r="AJ35" i="11"/>
  <c r="AH35" i="11"/>
  <c r="AF35" i="11"/>
  <c r="BG35" i="11" s="1"/>
  <c r="AD35" i="11"/>
  <c r="AB35" i="11"/>
  <c r="BE35" i="11" s="1"/>
  <c r="Z35" i="11"/>
  <c r="BD35" i="11" s="1"/>
  <c r="X35" i="11"/>
  <c r="BC35" i="11" s="1"/>
  <c r="V35" i="11"/>
  <c r="T35" i="11"/>
  <c r="BA35" i="11" s="1"/>
  <c r="R35" i="11"/>
  <c r="P35" i="11"/>
  <c r="N35" i="11"/>
  <c r="L35" i="11"/>
  <c r="K35" i="11"/>
  <c r="I35" i="11"/>
  <c r="H35" i="11"/>
  <c r="AU34" i="11"/>
  <c r="AT34" i="11"/>
  <c r="AT33" i="11"/>
  <c r="AR33" i="11"/>
  <c r="BM33" i="11" s="1"/>
  <c r="AP33" i="11"/>
  <c r="AL33" i="11"/>
  <c r="BJ33" i="11" s="1"/>
  <c r="AJ33" i="11"/>
  <c r="AH33" i="11"/>
  <c r="AF33" i="11"/>
  <c r="AD33" i="11"/>
  <c r="BF33" i="11" s="1"/>
  <c r="AB33" i="11"/>
  <c r="BE33" i="11" s="1"/>
  <c r="Z33" i="11"/>
  <c r="BD33" i="11" s="1"/>
  <c r="X33" i="11"/>
  <c r="V33" i="11"/>
  <c r="T33" i="11"/>
  <c r="R33" i="11"/>
  <c r="P33" i="11"/>
  <c r="K33" i="11" s="1"/>
  <c r="N33" i="11"/>
  <c r="AX33" i="11" s="1"/>
  <c r="L33" i="11"/>
  <c r="I33" i="11"/>
  <c r="AU32" i="11"/>
  <c r="AT32" i="11"/>
  <c r="AT31" i="11"/>
  <c r="AR31" i="11"/>
  <c r="BM31" i="11" s="1"/>
  <c r="AP31" i="11"/>
  <c r="BL31" i="11" s="1"/>
  <c r="AN31" i="11"/>
  <c r="AJ31" i="11"/>
  <c r="AH31" i="11"/>
  <c r="AF31" i="11"/>
  <c r="AD31" i="11"/>
  <c r="AB31" i="11"/>
  <c r="BE31" i="11" s="1"/>
  <c r="Z31" i="11"/>
  <c r="BD31" i="11" s="1"/>
  <c r="X31" i="11"/>
  <c r="V31" i="11"/>
  <c r="T31" i="11"/>
  <c r="R31" i="11"/>
  <c r="AZ31" i="11" s="1"/>
  <c r="P31" i="11"/>
  <c r="N31" i="11"/>
  <c r="L31" i="11"/>
  <c r="I31" i="11"/>
  <c r="AU30" i="11"/>
  <c r="AT30" i="11"/>
  <c r="AT29" i="11" s="1"/>
  <c r="AR29" i="11"/>
  <c r="BM29" i="11" s="1"/>
  <c r="AP29" i="11"/>
  <c r="BL29" i="11" s="1"/>
  <c r="AN29" i="11"/>
  <c r="BK29" i="11" s="1"/>
  <c r="AL29" i="11"/>
  <c r="BJ29" i="11" s="1"/>
  <c r="AH29" i="11"/>
  <c r="AF29" i="11"/>
  <c r="AD29" i="11"/>
  <c r="AB29" i="11"/>
  <c r="BE29" i="11" s="1"/>
  <c r="Z29" i="11"/>
  <c r="BD29" i="11" s="1"/>
  <c r="X29" i="11"/>
  <c r="V29" i="11"/>
  <c r="BB29" i="11" s="1"/>
  <c r="T29" i="11"/>
  <c r="R29" i="11"/>
  <c r="P29" i="11"/>
  <c r="N29" i="11"/>
  <c r="L29" i="11"/>
  <c r="K29" i="11"/>
  <c r="I29" i="11"/>
  <c r="H29" i="11"/>
  <c r="F29" i="11" s="1"/>
  <c r="E29" i="11" s="1"/>
  <c r="AU28" i="11"/>
  <c r="AT28" i="11"/>
  <c r="AT27" i="11" s="1"/>
  <c r="AR27" i="11"/>
  <c r="BM27" i="11" s="1"/>
  <c r="AP27" i="11"/>
  <c r="BL27" i="11" s="1"/>
  <c r="AN27" i="11"/>
  <c r="BK27" i="11" s="1"/>
  <c r="AL27" i="11"/>
  <c r="AJ27" i="11"/>
  <c r="BI27" i="11" s="1"/>
  <c r="AF27" i="11"/>
  <c r="AD27" i="11"/>
  <c r="BF27" i="11" s="1"/>
  <c r="AB27" i="11"/>
  <c r="BE27" i="11" s="1"/>
  <c r="Z27" i="11"/>
  <c r="BD27" i="11" s="1"/>
  <c r="X27" i="11"/>
  <c r="BC27" i="11" s="1"/>
  <c r="V27" i="11"/>
  <c r="BB27" i="11" s="1"/>
  <c r="T27" i="11"/>
  <c r="BA27" i="11" s="1"/>
  <c r="R27" i="11"/>
  <c r="AZ27" i="11" s="1"/>
  <c r="P27" i="11"/>
  <c r="N27" i="11"/>
  <c r="AX27" i="11" s="1"/>
  <c r="L27" i="11"/>
  <c r="K27" i="11"/>
  <c r="BG27" i="11" s="1"/>
  <c r="I27" i="11"/>
  <c r="H27" i="11"/>
  <c r="F27" i="11" s="1"/>
  <c r="E27" i="11" s="1"/>
  <c r="AU26" i="11"/>
  <c r="AT26" i="11"/>
  <c r="AT25" i="11"/>
  <c r="AR25" i="11"/>
  <c r="BM25" i="11" s="1"/>
  <c r="AP25" i="11"/>
  <c r="BL25" i="11" s="1"/>
  <c r="AN25" i="11"/>
  <c r="BK25" i="11" s="1"/>
  <c r="AL25" i="11"/>
  <c r="BJ25" i="11" s="1"/>
  <c r="AJ25" i="11"/>
  <c r="BI25" i="11" s="1"/>
  <c r="AH25" i="11"/>
  <c r="AD25" i="11"/>
  <c r="BF25" i="11" s="1"/>
  <c r="AB25" i="11"/>
  <c r="BE25" i="11" s="1"/>
  <c r="Z25" i="11"/>
  <c r="BD25" i="11" s="1"/>
  <c r="X25" i="11"/>
  <c r="V25" i="11"/>
  <c r="BB25" i="11" s="1"/>
  <c r="T25" i="11"/>
  <c r="BA25" i="11" s="1"/>
  <c r="BH25" i="11" s="1"/>
  <c r="R25" i="11"/>
  <c r="AZ25" i="11" s="1"/>
  <c r="P25" i="11"/>
  <c r="K25" i="11" s="1"/>
  <c r="N25" i="11"/>
  <c r="AX25" i="11" s="1"/>
  <c r="L25" i="11"/>
  <c r="I25" i="11"/>
  <c r="AU24" i="11"/>
  <c r="AT23" i="11" s="1"/>
  <c r="AT24" i="11"/>
  <c r="AR23" i="11"/>
  <c r="BM23" i="11" s="1"/>
  <c r="AP23" i="11"/>
  <c r="AN23" i="11"/>
  <c r="AL23" i="11"/>
  <c r="AJ23" i="11"/>
  <c r="AH23" i="11"/>
  <c r="AF23" i="11"/>
  <c r="AB23" i="11"/>
  <c r="BE23" i="11" s="1"/>
  <c r="Z23" i="11"/>
  <c r="BD23" i="11" s="1"/>
  <c r="X23" i="11"/>
  <c r="BC23" i="11" s="1"/>
  <c r="V23" i="11"/>
  <c r="T23" i="11"/>
  <c r="BA23" i="11" s="1"/>
  <c r="R23" i="11"/>
  <c r="P23" i="11"/>
  <c r="N23" i="11"/>
  <c r="L23" i="11"/>
  <c r="K23" i="11"/>
  <c r="BL23" i="11" s="1"/>
  <c r="I23" i="11"/>
  <c r="H23" i="11"/>
  <c r="AU22" i="11"/>
  <c r="AT22" i="11"/>
  <c r="AR21" i="11"/>
  <c r="BM21" i="11" s="1"/>
  <c r="AP21" i="11"/>
  <c r="AN21" i="11"/>
  <c r="AL21" i="11"/>
  <c r="AJ21" i="11"/>
  <c r="AH21" i="11"/>
  <c r="AF21" i="11"/>
  <c r="AD21" i="11"/>
  <c r="Z21" i="11"/>
  <c r="X21" i="11"/>
  <c r="V21" i="11"/>
  <c r="T21" i="11"/>
  <c r="R21" i="11"/>
  <c r="P21" i="11"/>
  <c r="N21" i="11"/>
  <c r="L21" i="11"/>
  <c r="I21" i="11" s="1"/>
  <c r="AU20" i="11"/>
  <c r="AT19" i="11" s="1"/>
  <c r="AT20" i="11"/>
  <c r="AR19" i="11"/>
  <c r="BM19" i="11" s="1"/>
  <c r="AP19" i="11"/>
  <c r="AN19" i="11"/>
  <c r="AL19" i="11"/>
  <c r="AJ19" i="11"/>
  <c r="AH19" i="11"/>
  <c r="AF19" i="11"/>
  <c r="AD19" i="11"/>
  <c r="AB19" i="11"/>
  <c r="BE19" i="11" s="1"/>
  <c r="X19" i="11"/>
  <c r="V19" i="11"/>
  <c r="T19" i="11"/>
  <c r="R19" i="11"/>
  <c r="P19" i="11"/>
  <c r="N19" i="11"/>
  <c r="L19" i="11"/>
  <c r="I19" i="11" s="1"/>
  <c r="AU18" i="11"/>
  <c r="AT17" i="11" s="1"/>
  <c r="AT18" i="11"/>
  <c r="AR17" i="11"/>
  <c r="BM17" i="11" s="1"/>
  <c r="AP17" i="11"/>
  <c r="BL17" i="11" s="1"/>
  <c r="AN17" i="11"/>
  <c r="AL17" i="11"/>
  <c r="BJ17" i="11" s="1"/>
  <c r="AJ17" i="11"/>
  <c r="AH17" i="11"/>
  <c r="AF17" i="11"/>
  <c r="AD17" i="11"/>
  <c r="AB17" i="11"/>
  <c r="BE17" i="11" s="1"/>
  <c r="Z17" i="11"/>
  <c r="BD17" i="11" s="1"/>
  <c r="V17" i="11"/>
  <c r="T17" i="11"/>
  <c r="R17" i="11"/>
  <c r="P17" i="11"/>
  <c r="AY17" i="11" s="1"/>
  <c r="N17" i="11"/>
  <c r="L17" i="11"/>
  <c r="I17" i="11" s="1"/>
  <c r="AU16" i="11"/>
  <c r="AT15" i="11" s="1"/>
  <c r="AT16" i="11"/>
  <c r="BK15" i="11"/>
  <c r="AR15" i="11"/>
  <c r="BM15" i="11" s="1"/>
  <c r="AP15" i="11"/>
  <c r="BL15" i="11" s="1"/>
  <c r="AN15" i="11"/>
  <c r="AL15" i="11"/>
  <c r="BJ15" i="11" s="1"/>
  <c r="AJ15" i="11"/>
  <c r="AH15" i="11"/>
  <c r="AF15" i="11"/>
  <c r="AD15" i="11"/>
  <c r="BF15" i="11" s="1"/>
  <c r="AB15" i="11"/>
  <c r="BE15" i="11" s="1"/>
  <c r="Z15" i="11"/>
  <c r="BD15" i="11" s="1"/>
  <c r="X15" i="11"/>
  <c r="T15" i="11"/>
  <c r="BA15" i="11" s="1"/>
  <c r="R15" i="11"/>
  <c r="AZ15" i="11" s="1"/>
  <c r="P15" i="11"/>
  <c r="AY15" i="11" s="1"/>
  <c r="N15" i="11"/>
  <c r="L15" i="11"/>
  <c r="I15" i="11" s="1"/>
  <c r="AU14" i="11"/>
  <c r="AT14" i="11"/>
  <c r="AR13" i="11"/>
  <c r="BM13" i="11" s="1"/>
  <c r="AP13" i="11"/>
  <c r="AN13" i="11"/>
  <c r="BK13" i="11" s="1"/>
  <c r="AL13" i="11"/>
  <c r="AJ13" i="11"/>
  <c r="AH13" i="11"/>
  <c r="AF13" i="11"/>
  <c r="AD13" i="11"/>
  <c r="AB13" i="11"/>
  <c r="BE13" i="11" s="1"/>
  <c r="Z13" i="11"/>
  <c r="BD13" i="11" s="1"/>
  <c r="X13" i="11"/>
  <c r="V13" i="11"/>
  <c r="R13" i="11"/>
  <c r="P13" i="11"/>
  <c r="N13" i="11"/>
  <c r="L13" i="11"/>
  <c r="I13" i="11" s="1"/>
  <c r="AU12" i="11"/>
  <c r="AT11" i="11" s="1"/>
  <c r="AT12" i="11"/>
  <c r="AR11" i="11"/>
  <c r="BM11" i="11" s="1"/>
  <c r="AP11" i="11"/>
  <c r="BL11" i="11" s="1"/>
  <c r="AN11" i="11"/>
  <c r="AL11" i="11"/>
  <c r="AJ11" i="11"/>
  <c r="BI11" i="11" s="1"/>
  <c r="AH11" i="11"/>
  <c r="AF11" i="11"/>
  <c r="AD11" i="11"/>
  <c r="BF11" i="11" s="1"/>
  <c r="AB11" i="11"/>
  <c r="BE11" i="11" s="1"/>
  <c r="Z11" i="11"/>
  <c r="BD11" i="11" s="1"/>
  <c r="X11" i="11"/>
  <c r="V11" i="11"/>
  <c r="T11" i="11"/>
  <c r="BA11" i="11" s="1"/>
  <c r="P11" i="11"/>
  <c r="N11" i="11"/>
  <c r="L11" i="11"/>
  <c r="I11" i="11" s="1"/>
  <c r="F11" i="11" s="1"/>
  <c r="E11" i="11" s="1"/>
  <c r="AU10" i="11"/>
  <c r="AT10" i="11"/>
  <c r="AX9" i="11"/>
  <c r="AR9" i="11"/>
  <c r="BM9" i="11" s="1"/>
  <c r="AP9" i="11"/>
  <c r="BL9" i="11" s="1"/>
  <c r="AN9" i="11"/>
  <c r="BK9" i="11" s="1"/>
  <c r="AL9" i="11"/>
  <c r="BJ9" i="11" s="1"/>
  <c r="AJ9" i="11"/>
  <c r="AH9" i="11"/>
  <c r="AF9" i="11"/>
  <c r="AD9" i="11"/>
  <c r="BF9" i="11" s="1"/>
  <c r="AB9" i="11"/>
  <c r="BE9" i="11" s="1"/>
  <c r="Z9" i="11"/>
  <c r="BD9" i="11" s="1"/>
  <c r="X9" i="11"/>
  <c r="V9" i="11"/>
  <c r="T9" i="11"/>
  <c r="BA9" i="11" s="1"/>
  <c r="R9" i="11"/>
  <c r="AZ9" i="11" s="1"/>
  <c r="N9" i="11"/>
  <c r="L9" i="11"/>
  <c r="I9" i="11" s="1"/>
  <c r="AU8" i="11"/>
  <c r="AT8" i="11"/>
  <c r="AR7" i="11"/>
  <c r="BM7" i="11" s="1"/>
  <c r="BM39" i="11" s="1"/>
  <c r="M37" i="11" s="1"/>
  <c r="AP7" i="11"/>
  <c r="AN7" i="11"/>
  <c r="AL7" i="11"/>
  <c r="BJ7" i="11" s="1"/>
  <c r="AJ7" i="11"/>
  <c r="BI7" i="11" s="1"/>
  <c r="AH7" i="11"/>
  <c r="AF7" i="11"/>
  <c r="AD7" i="11"/>
  <c r="AB7" i="11"/>
  <c r="BE7" i="11" s="1"/>
  <c r="BE39" i="11" s="1"/>
  <c r="M21" i="11" s="1"/>
  <c r="Z7" i="11"/>
  <c r="BD7" i="11" s="1"/>
  <c r="X7" i="11"/>
  <c r="BC7" i="11" s="1"/>
  <c r="V7" i="11"/>
  <c r="T7" i="11"/>
  <c r="BA7" i="11" s="1"/>
  <c r="R7" i="11"/>
  <c r="AZ7" i="11" s="1"/>
  <c r="P7" i="11"/>
  <c r="L7" i="11"/>
  <c r="I7" i="11" s="1"/>
  <c r="F13" i="11" l="1"/>
  <c r="E13" i="11" s="1"/>
  <c r="AT13" i="11"/>
  <c r="F17" i="11"/>
  <c r="E17" i="11" s="1"/>
  <c r="F19" i="11"/>
  <c r="E19" i="11" s="1"/>
  <c r="F21" i="11"/>
  <c r="E21" i="11" s="1"/>
  <c r="AT21" i="11"/>
  <c r="F23" i="11"/>
  <c r="E23" i="11" s="1"/>
  <c r="BH23" i="11"/>
  <c r="BJ23" i="11"/>
  <c r="H25" i="11"/>
  <c r="BJ27" i="11"/>
  <c r="AY29" i="11"/>
  <c r="BA29" i="11"/>
  <c r="BC29" i="11"/>
  <c r="BG29" i="11"/>
  <c r="H31" i="11"/>
  <c r="K31" i="11"/>
  <c r="AY31" i="11" s="1"/>
  <c r="BB31" i="11"/>
  <c r="BH31" i="11"/>
  <c r="H33" i="11"/>
  <c r="F35" i="11"/>
  <c r="E35" i="11" s="1"/>
  <c r="BI35" i="11"/>
  <c r="F7" i="11"/>
  <c r="E7" i="11" s="1"/>
  <c r="AT7" i="11"/>
  <c r="BH9" i="11"/>
  <c r="AT9" i="11"/>
  <c r="AX23" i="11"/>
  <c r="AZ23" i="11"/>
  <c r="BB23" i="11"/>
  <c r="BG23" i="11"/>
  <c r="BI23" i="11"/>
  <c r="BK23" i="11"/>
  <c r="AY23" i="11"/>
  <c r="F25" i="11"/>
  <c r="E25" i="11" s="1"/>
  <c r="BC25" i="11"/>
  <c r="AY27" i="11"/>
  <c r="F31" i="11"/>
  <c r="E31" i="11" s="1"/>
  <c r="BA31" i="11"/>
  <c r="F33" i="11"/>
  <c r="E33" i="11" s="1"/>
  <c r="BA33" i="11"/>
  <c r="BC33" i="11"/>
  <c r="BG33" i="11"/>
  <c r="BI33" i="11"/>
  <c r="BL33" i="11"/>
  <c r="AX35" i="11"/>
  <c r="AZ35" i="11"/>
  <c r="BB35" i="11"/>
  <c r="BF35" i="11"/>
  <c r="BH35" i="11"/>
  <c r="BJ35" i="11"/>
  <c r="AY35" i="11"/>
  <c r="F37" i="11"/>
  <c r="BH7" i="11"/>
  <c r="BH11" i="11"/>
  <c r="AZ17" i="11"/>
  <c r="BB11" i="11"/>
  <c r="BF13" i="11"/>
  <c r="BH15" i="11"/>
  <c r="BA19" i="11"/>
  <c r="BH19" i="11" s="1"/>
  <c r="BL19" i="11"/>
  <c r="BL21" i="11"/>
  <c r="K7" i="11"/>
  <c r="H7" i="11"/>
  <c r="K9" i="11"/>
  <c r="H9" i="11"/>
  <c r="F9" i="11" s="1"/>
  <c r="E9" i="11" s="1"/>
  <c r="K11" i="11"/>
  <c r="H11" i="11"/>
  <c r="K13" i="11"/>
  <c r="BI13" i="11" s="1"/>
  <c r="H13" i="11"/>
  <c r="K15" i="11"/>
  <c r="BI15" i="11" s="1"/>
  <c r="H15" i="11"/>
  <c r="F15" i="11" s="1"/>
  <c r="E15" i="11" s="1"/>
  <c r="K17" i="11"/>
  <c r="BF17" i="11" s="1"/>
  <c r="H17" i="11"/>
  <c r="K19" i="11"/>
  <c r="AZ19" i="11" s="1"/>
  <c r="H19" i="11"/>
  <c r="K21" i="11"/>
  <c r="BA21" i="11" s="1"/>
  <c r="BH21" i="11" s="1"/>
  <c r="H21" i="11"/>
  <c r="AX21" i="11"/>
  <c r="AZ21" i="11"/>
  <c r="BB21" i="11"/>
  <c r="BD21" i="11"/>
  <c r="BD39" i="11" s="1"/>
  <c r="M19" i="11" s="1"/>
  <c r="BG21" i="11"/>
  <c r="BI21" i="11"/>
  <c r="BK21" i="11"/>
  <c r="AY25" i="11"/>
  <c r="AX29" i="11"/>
  <c r="AZ29" i="11"/>
  <c r="BF29" i="11"/>
  <c r="BH29" i="11"/>
  <c r="AZ33" i="11"/>
  <c r="BB33" i="11"/>
  <c r="BH33" i="11"/>
  <c r="AY33" i="11"/>
  <c r="AY37" i="11"/>
  <c r="BC31" i="11" l="1"/>
  <c r="BF19" i="11"/>
  <c r="BJ13" i="11"/>
  <c r="AY13" i="11"/>
  <c r="BI31" i="11"/>
  <c r="BK31" i="11"/>
  <c r="BF31" i="11"/>
  <c r="AX31" i="11"/>
  <c r="BG31" i="11"/>
  <c r="BJ21" i="11"/>
  <c r="BF21" i="11"/>
  <c r="BK19" i="11"/>
  <c r="BG19" i="11"/>
  <c r="BB19" i="11"/>
  <c r="AX19" i="11"/>
  <c r="BK17" i="11"/>
  <c r="BG17" i="11"/>
  <c r="BB17" i="11"/>
  <c r="AX17" i="11"/>
  <c r="BG15" i="11"/>
  <c r="BC15" i="11"/>
  <c r="AX15" i="11"/>
  <c r="BG13" i="11"/>
  <c r="BC13" i="11"/>
  <c r="AX13" i="11"/>
  <c r="BK11" i="11"/>
  <c r="BG11" i="11"/>
  <c r="BC11" i="11"/>
  <c r="AX11" i="11"/>
  <c r="BG9" i="11"/>
  <c r="BC9" i="11"/>
  <c r="BK7" i="11"/>
  <c r="BK39" i="11" s="1"/>
  <c r="M33" i="11" s="1"/>
  <c r="BG7" i="11"/>
  <c r="AY7" i="11"/>
  <c r="BC21" i="11"/>
  <c r="AY21" i="11"/>
  <c r="BJ19" i="11"/>
  <c r="BC19" i="11"/>
  <c r="AY19" i="11"/>
  <c r="BA17" i="11"/>
  <c r="BL13" i="11"/>
  <c r="BH13" i="11"/>
  <c r="BB13" i="11"/>
  <c r="BJ11" i="11"/>
  <c r="AY11" i="11"/>
  <c r="BB9" i="11"/>
  <c r="BL7" i="11"/>
  <c r="BL39" i="11" s="1"/>
  <c r="M35" i="11" s="1"/>
  <c r="BF7" i="11"/>
  <c r="BB7" i="11"/>
  <c r="BI19" i="11"/>
  <c r="BI17" i="11"/>
  <c r="AZ13" i="11"/>
  <c r="AZ39" i="11" s="1"/>
  <c r="M11" i="11" s="1"/>
  <c r="BI9" i="11"/>
  <c r="BI39" i="11" l="1"/>
  <c r="M29" i="11" s="1"/>
  <c r="BB39" i="11"/>
  <c r="M15" i="11" s="1"/>
  <c r="BG39" i="11"/>
  <c r="M25" i="11" s="1"/>
  <c r="AX39" i="11"/>
  <c r="M7" i="11" s="1"/>
  <c r="BC39" i="11"/>
  <c r="M17" i="11" s="1"/>
  <c r="BF39" i="11"/>
  <c r="M23" i="11" s="1"/>
  <c r="BJ39" i="11"/>
  <c r="M31" i="11" s="1"/>
  <c r="BH17" i="11"/>
  <c r="BH39" i="11" s="1"/>
  <c r="M27" i="11" s="1"/>
  <c r="BA39" i="11"/>
  <c r="M13" i="11" s="1"/>
  <c r="AY39" i="11"/>
  <c r="M9" i="11" s="1"/>
  <c r="G31" i="10" l="1"/>
  <c r="AM30" i="10"/>
  <c r="AL29" i="10" s="1"/>
  <c r="AL30" i="10"/>
  <c r="AH29" i="10"/>
  <c r="AY29" i="10" s="1"/>
  <c r="AF29" i="10"/>
  <c r="AX29" i="10" s="1"/>
  <c r="AD29" i="10"/>
  <c r="AB29" i="10"/>
  <c r="AV29" i="10" s="1"/>
  <c r="Z29" i="10"/>
  <c r="X29" i="10"/>
  <c r="AT29" i="10" s="1"/>
  <c r="V29" i="10"/>
  <c r="AS29" i="10" s="1"/>
  <c r="T29" i="10"/>
  <c r="R29" i="10"/>
  <c r="AQ29" i="10" s="1"/>
  <c r="P29" i="10"/>
  <c r="AP29" i="10" s="1"/>
  <c r="N29" i="10"/>
  <c r="L29" i="10"/>
  <c r="I29" i="10"/>
  <c r="F29" i="10" s="1"/>
  <c r="E29" i="10" s="1"/>
  <c r="AM28" i="10"/>
  <c r="AL28" i="10"/>
  <c r="AJ27" i="10"/>
  <c r="AF27" i="10"/>
  <c r="AD27" i="10"/>
  <c r="AB27" i="10"/>
  <c r="Z27" i="10"/>
  <c r="X27" i="10"/>
  <c r="V27" i="10"/>
  <c r="T27" i="10"/>
  <c r="R27" i="10"/>
  <c r="AQ27" i="10" s="1"/>
  <c r="P27" i="10"/>
  <c r="N27" i="10"/>
  <c r="L27" i="10"/>
  <c r="I27" i="10" s="1"/>
  <c r="F27" i="10" s="1"/>
  <c r="E27" i="10" s="1"/>
  <c r="AM26" i="10"/>
  <c r="AL25" i="10" s="1"/>
  <c r="AL26" i="10"/>
  <c r="AJ25" i="10"/>
  <c r="AH25" i="10"/>
  <c r="AY25" i="10" s="1"/>
  <c r="AD25" i="10"/>
  <c r="AW25" i="10" s="1"/>
  <c r="AB25" i="10"/>
  <c r="Z25" i="10"/>
  <c r="AU25" i="10" s="1"/>
  <c r="X25" i="10"/>
  <c r="V25" i="10"/>
  <c r="AS25" i="10" s="1"/>
  <c r="T25" i="10"/>
  <c r="R25" i="10"/>
  <c r="AQ25" i="10" s="1"/>
  <c r="P25" i="10"/>
  <c r="N25" i="10"/>
  <c r="L25" i="10"/>
  <c r="I25" i="10"/>
  <c r="F25" i="10" s="1"/>
  <c r="E25" i="10" s="1"/>
  <c r="AM24" i="10"/>
  <c r="AL24" i="10"/>
  <c r="AJ23" i="10"/>
  <c r="AH23" i="10"/>
  <c r="AY23" i="10" s="1"/>
  <c r="AF23" i="10"/>
  <c r="AB23" i="10"/>
  <c r="AV23" i="10" s="1"/>
  <c r="Z23" i="10"/>
  <c r="X23" i="10"/>
  <c r="V23" i="10"/>
  <c r="AS23" i="10" s="1"/>
  <c r="T23" i="10"/>
  <c r="AR23" i="10" s="1"/>
  <c r="R23" i="10"/>
  <c r="P23" i="10"/>
  <c r="AP23" i="10" s="1"/>
  <c r="N23" i="10"/>
  <c r="L23" i="10"/>
  <c r="I23" i="10" s="1"/>
  <c r="F23" i="10" s="1"/>
  <c r="E23" i="10" s="1"/>
  <c r="AM22" i="10"/>
  <c r="AL21" i="10" s="1"/>
  <c r="AL22" i="10"/>
  <c r="AJ21" i="10"/>
  <c r="AH21" i="10"/>
  <c r="AY21" i="10" s="1"/>
  <c r="AF21" i="10"/>
  <c r="AD21" i="10"/>
  <c r="Z21" i="10"/>
  <c r="X21" i="10"/>
  <c r="AT21" i="10" s="1"/>
  <c r="V21" i="10"/>
  <c r="T21" i="10"/>
  <c r="R21" i="10"/>
  <c r="P21" i="10"/>
  <c r="N21" i="10"/>
  <c r="L21" i="10"/>
  <c r="I21" i="10"/>
  <c r="F21" i="10" s="1"/>
  <c r="E21" i="10" s="1"/>
  <c r="AM20" i="10"/>
  <c r="AL20" i="10"/>
  <c r="AJ19" i="10"/>
  <c r="AZ19" i="10" s="1"/>
  <c r="AH19" i="10"/>
  <c r="AY19" i="10" s="1"/>
  <c r="AF19" i="10"/>
  <c r="AD19" i="10"/>
  <c r="AW19" i="10" s="1"/>
  <c r="AB19" i="10"/>
  <c r="AV19" i="10" s="1"/>
  <c r="X19" i="10"/>
  <c r="AT19" i="10" s="1"/>
  <c r="V19" i="10"/>
  <c r="T19" i="10"/>
  <c r="R19" i="10"/>
  <c r="AQ19" i="10" s="1"/>
  <c r="P19" i="10"/>
  <c r="AP19" i="10" s="1"/>
  <c r="N19" i="10"/>
  <c r="L19" i="10"/>
  <c r="I19" i="10" s="1"/>
  <c r="F19" i="10" s="1"/>
  <c r="E19" i="10" s="1"/>
  <c r="AM18" i="10"/>
  <c r="AL17" i="10" s="1"/>
  <c r="AL18" i="10"/>
  <c r="AJ17" i="10"/>
  <c r="AH17" i="10"/>
  <c r="AY17" i="10" s="1"/>
  <c r="AF17" i="10"/>
  <c r="AX17" i="10" s="1"/>
  <c r="AD17" i="10"/>
  <c r="AW17" i="10" s="1"/>
  <c r="AB17" i="10"/>
  <c r="Z17" i="10"/>
  <c r="V17" i="10"/>
  <c r="AS17" i="10" s="1"/>
  <c r="T17" i="10"/>
  <c r="R17" i="10"/>
  <c r="P17" i="10"/>
  <c r="AP17" i="10" s="1"/>
  <c r="N17" i="10"/>
  <c r="L17" i="10"/>
  <c r="I17" i="10"/>
  <c r="AM16" i="10"/>
  <c r="AL16" i="10"/>
  <c r="AJ15" i="10"/>
  <c r="AH15" i="10"/>
  <c r="AF15" i="10"/>
  <c r="AD15" i="10"/>
  <c r="AB15" i="10"/>
  <c r="AV15" i="10" s="1"/>
  <c r="Z15" i="10"/>
  <c r="AU15" i="10" s="1"/>
  <c r="X15" i="10"/>
  <c r="T15" i="10"/>
  <c r="R15" i="10"/>
  <c r="AQ15" i="10" s="1"/>
  <c r="P15" i="10"/>
  <c r="N15" i="10"/>
  <c r="L15" i="10"/>
  <c r="I15" i="10" s="1"/>
  <c r="F15" i="10" s="1"/>
  <c r="E15" i="10" s="1"/>
  <c r="AM14" i="10"/>
  <c r="AL14" i="10"/>
  <c r="AL13" i="10"/>
  <c r="AJ13" i="10"/>
  <c r="AZ13" i="10" s="1"/>
  <c r="AH13" i="10"/>
  <c r="AY13" i="10" s="1"/>
  <c r="AF13" i="10"/>
  <c r="AX13" i="10" s="1"/>
  <c r="AD13" i="10"/>
  <c r="AB13" i="10"/>
  <c r="AV13" i="10" s="1"/>
  <c r="Z13" i="10"/>
  <c r="AU13" i="10" s="1"/>
  <c r="X13" i="10"/>
  <c r="AT13" i="10" s="1"/>
  <c r="V13" i="10"/>
  <c r="AS13" i="10" s="1"/>
  <c r="R13" i="10"/>
  <c r="P13" i="10"/>
  <c r="AP13" i="10" s="1"/>
  <c r="N13" i="10"/>
  <c r="L13" i="10"/>
  <c r="I13" i="10"/>
  <c r="AM12" i="10"/>
  <c r="AL12" i="10"/>
  <c r="AL11" i="10"/>
  <c r="AJ11" i="10"/>
  <c r="AH11" i="10"/>
  <c r="AF11" i="10"/>
  <c r="AD11" i="10"/>
  <c r="AW11" i="10" s="1"/>
  <c r="AB11" i="10"/>
  <c r="AV11" i="10" s="1"/>
  <c r="Z11" i="10"/>
  <c r="X11" i="10"/>
  <c r="V11" i="10"/>
  <c r="T11" i="10"/>
  <c r="AR11" i="10" s="1"/>
  <c r="P11" i="10"/>
  <c r="AP11" i="10" s="1"/>
  <c r="N11" i="10"/>
  <c r="L11" i="10"/>
  <c r="I11" i="10"/>
  <c r="AM10" i="10"/>
  <c r="AL10" i="10"/>
  <c r="AL9" i="10"/>
  <c r="AJ9" i="10"/>
  <c r="AH9" i="10"/>
  <c r="AY9" i="10" s="1"/>
  <c r="AF9" i="10"/>
  <c r="AX9" i="10" s="1"/>
  <c r="AD9" i="10"/>
  <c r="AB9" i="10"/>
  <c r="Z9" i="10"/>
  <c r="X9" i="10"/>
  <c r="V9" i="10"/>
  <c r="AS9" i="10" s="1"/>
  <c r="T9" i="10"/>
  <c r="R9" i="10"/>
  <c r="N9" i="10"/>
  <c r="L9" i="10"/>
  <c r="I9" i="10"/>
  <c r="AM8" i="10"/>
  <c r="AL8" i="10"/>
  <c r="AL7" i="10"/>
  <c r="AJ7" i="10"/>
  <c r="AZ7" i="10" s="1"/>
  <c r="AH7" i="10"/>
  <c r="AY7" i="10" s="1"/>
  <c r="AF7" i="10"/>
  <c r="AD7" i="10"/>
  <c r="AW7" i="10" s="1"/>
  <c r="AB7" i="10"/>
  <c r="Z7" i="10"/>
  <c r="AU7" i="10" s="1"/>
  <c r="X7" i="10"/>
  <c r="V7" i="10"/>
  <c r="AS7" i="10" s="1"/>
  <c r="T7" i="10"/>
  <c r="AR7" i="10" s="1"/>
  <c r="R7" i="10"/>
  <c r="P7" i="10"/>
  <c r="AP7" i="10" s="1"/>
  <c r="L7" i="10"/>
  <c r="I7" i="10"/>
  <c r="F7" i="10" l="1"/>
  <c r="E7" i="10" s="1"/>
  <c r="F9" i="10"/>
  <c r="E9" i="10" s="1"/>
  <c r="AW9" i="10"/>
  <c r="H7" i="10"/>
  <c r="K7" i="10"/>
  <c r="AT7" i="10" s="1"/>
  <c r="AV7" i="10"/>
  <c r="H9" i="10"/>
  <c r="K9" i="10"/>
  <c r="AU9" i="10" s="1"/>
  <c r="AO9" i="10"/>
  <c r="AR9" i="10"/>
  <c r="AT9" i="10"/>
  <c r="AV9" i="10"/>
  <c r="AZ9" i="10"/>
  <c r="H11" i="10"/>
  <c r="F11" i="10" s="1"/>
  <c r="E11" i="10" s="1"/>
  <c r="K11" i="10"/>
  <c r="AS11" i="10" s="1"/>
  <c r="AT11" i="10"/>
  <c r="AZ11" i="10"/>
  <c r="H13" i="10"/>
  <c r="F13" i="10" s="1"/>
  <c r="E13" i="10" s="1"/>
  <c r="K13" i="10"/>
  <c r="AO13" i="10" s="1"/>
  <c r="AQ13" i="10"/>
  <c r="AL15" i="10"/>
  <c r="AL19" i="10"/>
  <c r="AL23" i="10"/>
  <c r="AL27" i="10"/>
  <c r="AQ7" i="10"/>
  <c r="AQ9" i="10"/>
  <c r="K15" i="10"/>
  <c r="AX15" i="10" s="1"/>
  <c r="H15" i="10"/>
  <c r="K17" i="10"/>
  <c r="AV17" i="10" s="1"/>
  <c r="H17" i="10"/>
  <c r="F17" i="10" s="1"/>
  <c r="E17" i="10" s="1"/>
  <c r="K19" i="10"/>
  <c r="AS19" i="10" s="1"/>
  <c r="H19" i="10"/>
  <c r="K21" i="10"/>
  <c r="AQ21" i="10" s="1"/>
  <c r="H21" i="10"/>
  <c r="K23" i="10"/>
  <c r="AQ23" i="10" s="1"/>
  <c r="H23" i="10"/>
  <c r="K25" i="10"/>
  <c r="AZ25" i="10" s="1"/>
  <c r="H25" i="10"/>
  <c r="K27" i="10"/>
  <c r="AS27" i="10" s="1"/>
  <c r="H27" i="10"/>
  <c r="K29" i="10"/>
  <c r="AU29" i="10" s="1"/>
  <c r="H29" i="10"/>
  <c r="AP15" i="10"/>
  <c r="AW15" i="10"/>
  <c r="AO15" i="10"/>
  <c r="AU17" i="10"/>
  <c r="AO17" i="10"/>
  <c r="AR19" i="10"/>
  <c r="AP21" i="10"/>
  <c r="AW21" i="10"/>
  <c r="AO21" i="10"/>
  <c r="AT23" i="10"/>
  <c r="AP25" i="10"/>
  <c r="AT25" i="10"/>
  <c r="AO25" i="10"/>
  <c r="AR27" i="10"/>
  <c r="AV27" i="10"/>
  <c r="AO27" i="10"/>
  <c r="AO29" i="10"/>
  <c r="AP31" i="10" l="1"/>
  <c r="M9" i="10" s="1"/>
  <c r="AU27" i="10"/>
  <c r="AU23" i="10"/>
  <c r="AZ15" i="10"/>
  <c r="AW29" i="10"/>
  <c r="AX21" i="10"/>
  <c r="AZ17" i="10"/>
  <c r="AW13" i="10"/>
  <c r="AU11" i="10"/>
  <c r="AR29" i="10"/>
  <c r="AX27" i="10"/>
  <c r="AT27" i="10"/>
  <c r="AP27" i="10"/>
  <c r="AV25" i="10"/>
  <c r="AV31" i="10" s="1"/>
  <c r="M21" i="10" s="1"/>
  <c r="AR25" i="10"/>
  <c r="AO23" i="10"/>
  <c r="AR21" i="10"/>
  <c r="AO19" i="10"/>
  <c r="AR17" i="10"/>
  <c r="AY15" i="10"/>
  <c r="AY31" i="10" s="1"/>
  <c r="M27" i="10" s="1"/>
  <c r="AR15" i="10"/>
  <c r="AZ27" i="10"/>
  <c r="AZ23" i="10"/>
  <c r="AX19" i="10"/>
  <c r="AT15" i="10"/>
  <c r="AS21" i="10"/>
  <c r="AQ17" i="10"/>
  <c r="AX11" i="10"/>
  <c r="AO11" i="10"/>
  <c r="AO31" i="10" s="1"/>
  <c r="M7" i="10" s="1"/>
  <c r="AX7" i="10"/>
  <c r="AY11" i="10"/>
  <c r="AS31" i="10"/>
  <c r="M15" i="10" s="1"/>
  <c r="AQ31" i="10"/>
  <c r="M11" i="10" s="1"/>
  <c r="AW27" i="10"/>
  <c r="AW31" i="10" s="1"/>
  <c r="M23" i="10" s="1"/>
  <c r="AX23" i="10"/>
  <c r="AZ21" i="10"/>
  <c r="AZ31" i="10" s="1"/>
  <c r="M29" i="10" s="1"/>
  <c r="AU21" i="10"/>
  <c r="AU31" i="10" l="1"/>
  <c r="M19" i="10" s="1"/>
  <c r="AX31" i="10"/>
  <c r="M25" i="10" s="1"/>
  <c r="AT31" i="10"/>
  <c r="M17" i="10" s="1"/>
  <c r="AR31" i="10"/>
  <c r="M13" i="10" s="1"/>
  <c r="G35" i="9"/>
  <c r="AQ34" i="9"/>
  <c r="AP34" i="9"/>
  <c r="AP33" i="9"/>
  <c r="AL33" i="9"/>
  <c r="AJ33" i="9"/>
  <c r="AH33" i="9"/>
  <c r="AF33" i="9"/>
  <c r="AD33" i="9"/>
  <c r="AB33" i="9"/>
  <c r="Z33" i="9"/>
  <c r="AY33" i="9" s="1"/>
  <c r="X33" i="9"/>
  <c r="AX33" i="9" s="1"/>
  <c r="V33" i="9"/>
  <c r="T33" i="9"/>
  <c r="AV33" i="9" s="1"/>
  <c r="R33" i="9"/>
  <c r="P33" i="9"/>
  <c r="AT33" i="9" s="1"/>
  <c r="N33" i="9"/>
  <c r="L33" i="9"/>
  <c r="I33" i="9"/>
  <c r="F33" i="9"/>
  <c r="E33" i="9" s="1"/>
  <c r="AQ32" i="9"/>
  <c r="AP32" i="9"/>
  <c r="AP31" i="9" s="1"/>
  <c r="AN31" i="9"/>
  <c r="AJ31" i="9"/>
  <c r="BD31" i="9" s="1"/>
  <c r="AH31" i="9"/>
  <c r="BC31" i="9" s="1"/>
  <c r="AF31" i="9"/>
  <c r="AD31" i="9"/>
  <c r="BA31" i="9" s="1"/>
  <c r="AB31" i="9"/>
  <c r="AZ31" i="9" s="1"/>
  <c r="Z31" i="9"/>
  <c r="AY31" i="9" s="1"/>
  <c r="X31" i="9"/>
  <c r="V31" i="9"/>
  <c r="AW31" i="9" s="1"/>
  <c r="T31" i="9"/>
  <c r="AV31" i="9" s="1"/>
  <c r="R31" i="9"/>
  <c r="P31" i="9"/>
  <c r="AT31" i="9" s="1"/>
  <c r="N31" i="9"/>
  <c r="AS31" i="9" s="1"/>
  <c r="L31" i="9"/>
  <c r="K31" i="9"/>
  <c r="I31" i="9"/>
  <c r="H31" i="9"/>
  <c r="AQ30" i="9"/>
  <c r="AP30" i="9"/>
  <c r="AP29" i="9"/>
  <c r="AN29" i="9"/>
  <c r="BF29" i="9" s="1"/>
  <c r="AL29" i="9"/>
  <c r="AH29" i="9"/>
  <c r="AF29" i="9"/>
  <c r="AD29" i="9"/>
  <c r="AB29" i="9"/>
  <c r="AZ29" i="9" s="1"/>
  <c r="Z29" i="9"/>
  <c r="AY29" i="9" s="1"/>
  <c r="X29" i="9"/>
  <c r="AX29" i="9" s="1"/>
  <c r="V29" i="9"/>
  <c r="T29" i="9"/>
  <c r="AV29" i="9" s="1"/>
  <c r="R29" i="9"/>
  <c r="P29" i="9"/>
  <c r="AT29" i="9" s="1"/>
  <c r="N29" i="9"/>
  <c r="L29" i="9"/>
  <c r="I29" i="9"/>
  <c r="AQ28" i="9"/>
  <c r="AP28" i="9"/>
  <c r="AP27" i="9"/>
  <c r="AN27" i="9"/>
  <c r="BF27" i="9" s="1"/>
  <c r="AL27" i="9"/>
  <c r="AJ27" i="9"/>
  <c r="BD27" i="9" s="1"/>
  <c r="AF27" i="9"/>
  <c r="AD27" i="9"/>
  <c r="AB27" i="9"/>
  <c r="Z27" i="9"/>
  <c r="AY27" i="9" s="1"/>
  <c r="X27" i="9"/>
  <c r="V27" i="9"/>
  <c r="AW27" i="9" s="1"/>
  <c r="T27" i="9"/>
  <c r="AV27" i="9" s="1"/>
  <c r="R27" i="9"/>
  <c r="P27" i="9"/>
  <c r="AT27" i="9" s="1"/>
  <c r="N27" i="9"/>
  <c r="L27" i="9"/>
  <c r="I27" i="9"/>
  <c r="F27" i="9"/>
  <c r="E27" i="9" s="1"/>
  <c r="AQ26" i="9"/>
  <c r="AP26" i="9"/>
  <c r="AP25" i="9"/>
  <c r="AN25" i="9"/>
  <c r="BF25" i="9" s="1"/>
  <c r="AL25" i="9"/>
  <c r="BE25" i="9" s="1"/>
  <c r="AJ25" i="9"/>
  <c r="AH25" i="9"/>
  <c r="BC25" i="9" s="1"/>
  <c r="AD25" i="9"/>
  <c r="BA25" i="9" s="1"/>
  <c r="AB25" i="9"/>
  <c r="Z25" i="9"/>
  <c r="AY25" i="9" s="1"/>
  <c r="X25" i="9"/>
  <c r="AX25" i="9" s="1"/>
  <c r="V25" i="9"/>
  <c r="T25" i="9"/>
  <c r="AV25" i="9" s="1"/>
  <c r="R25" i="9"/>
  <c r="P25" i="9"/>
  <c r="N25" i="9"/>
  <c r="L25" i="9"/>
  <c r="I25" i="9"/>
  <c r="F25" i="9"/>
  <c r="E25" i="9" s="1"/>
  <c r="AQ24" i="9"/>
  <c r="AP24" i="9"/>
  <c r="AP23" i="9"/>
  <c r="AN23" i="9"/>
  <c r="BF23" i="9" s="1"/>
  <c r="AL23" i="9"/>
  <c r="AJ23" i="9"/>
  <c r="AH23" i="9"/>
  <c r="BC23" i="9" s="1"/>
  <c r="AF23" i="9"/>
  <c r="AB23" i="9"/>
  <c r="Z23" i="9"/>
  <c r="AY23" i="9" s="1"/>
  <c r="X23" i="9"/>
  <c r="AX23" i="9" s="1"/>
  <c r="V23" i="9"/>
  <c r="T23" i="9"/>
  <c r="AV23" i="9" s="1"/>
  <c r="R23" i="9"/>
  <c r="P23" i="9"/>
  <c r="AT23" i="9" s="1"/>
  <c r="N23" i="9"/>
  <c r="L23" i="9"/>
  <c r="I23" i="9"/>
  <c r="F23" i="9"/>
  <c r="E23" i="9" s="1"/>
  <c r="AQ22" i="9"/>
  <c r="AP22" i="9"/>
  <c r="AP21" i="9"/>
  <c r="AN21" i="9"/>
  <c r="BF21" i="9" s="1"/>
  <c r="AL21" i="9"/>
  <c r="AJ21" i="9"/>
  <c r="AH21" i="9"/>
  <c r="BC21" i="9" s="1"/>
  <c r="AF21" i="9"/>
  <c r="BB21" i="9" s="1"/>
  <c r="AD21" i="9"/>
  <c r="BA21" i="9" s="1"/>
  <c r="Z21" i="9"/>
  <c r="AY21" i="9" s="1"/>
  <c r="X21" i="9"/>
  <c r="AX21" i="9" s="1"/>
  <c r="V21" i="9"/>
  <c r="AW21" i="9" s="1"/>
  <c r="T21" i="9"/>
  <c r="AV21" i="9" s="1"/>
  <c r="R21" i="9"/>
  <c r="P21" i="9"/>
  <c r="AT21" i="9" s="1"/>
  <c r="N21" i="9"/>
  <c r="L21" i="9"/>
  <c r="I21" i="9"/>
  <c r="F21" i="9"/>
  <c r="E21" i="9" s="1"/>
  <c r="AQ20" i="9"/>
  <c r="AP20" i="9"/>
  <c r="AP19" i="9" s="1"/>
  <c r="AN19" i="9"/>
  <c r="AL19" i="9"/>
  <c r="AJ19" i="9"/>
  <c r="AH19" i="9"/>
  <c r="AF19" i="9"/>
  <c r="AD19" i="9"/>
  <c r="AB19" i="9"/>
  <c r="X19" i="9"/>
  <c r="V19" i="9"/>
  <c r="AW19" i="9" s="1"/>
  <c r="T19" i="9"/>
  <c r="AV19" i="9" s="1"/>
  <c r="R19" i="9"/>
  <c r="P19" i="9"/>
  <c r="AT19" i="9" s="1"/>
  <c r="N19" i="9"/>
  <c r="L19" i="9"/>
  <c r="K19" i="9"/>
  <c r="I19" i="9"/>
  <c r="H19" i="9"/>
  <c r="AQ18" i="9"/>
  <c r="AP18" i="9"/>
  <c r="AP17" i="9"/>
  <c r="AN17" i="9"/>
  <c r="AL17" i="9"/>
  <c r="BE17" i="9" s="1"/>
  <c r="AJ17" i="9"/>
  <c r="AH17" i="9"/>
  <c r="AF17" i="9"/>
  <c r="AD17" i="9"/>
  <c r="AB17" i="9"/>
  <c r="Z17" i="9"/>
  <c r="AY17" i="9" s="1"/>
  <c r="V17" i="9"/>
  <c r="T17" i="9"/>
  <c r="AV17" i="9" s="1"/>
  <c r="R17" i="9"/>
  <c r="P17" i="9"/>
  <c r="N17" i="9"/>
  <c r="L17" i="9"/>
  <c r="I17" i="9" s="1"/>
  <c r="F17" i="9" s="1"/>
  <c r="E17" i="9" s="1"/>
  <c r="H17" i="9"/>
  <c r="AQ16" i="9"/>
  <c r="AP16" i="9"/>
  <c r="AP15" i="9"/>
  <c r="AN15" i="9"/>
  <c r="BF15" i="9" s="1"/>
  <c r="AL15" i="9"/>
  <c r="AJ15" i="9"/>
  <c r="AH15" i="9"/>
  <c r="AF15" i="9"/>
  <c r="BB15" i="9" s="1"/>
  <c r="AD15" i="9"/>
  <c r="BA15" i="9" s="1"/>
  <c r="AB15" i="9"/>
  <c r="Z15" i="9"/>
  <c r="X15" i="9"/>
  <c r="AX15" i="9" s="1"/>
  <c r="T15" i="9"/>
  <c r="AV15" i="9" s="1"/>
  <c r="R15" i="9"/>
  <c r="P15" i="9"/>
  <c r="AT15" i="9" s="1"/>
  <c r="N15" i="9"/>
  <c r="L15" i="9"/>
  <c r="I15" i="9" s="1"/>
  <c r="F15" i="9" s="1"/>
  <c r="E15" i="9" s="1"/>
  <c r="AQ14" i="9"/>
  <c r="AP14" i="9"/>
  <c r="AN13" i="9"/>
  <c r="BF13" i="9" s="1"/>
  <c r="AL13" i="9"/>
  <c r="BE13" i="9" s="1"/>
  <c r="AJ13" i="9"/>
  <c r="BD13" i="9" s="1"/>
  <c r="AH13" i="9"/>
  <c r="BC13" i="9" s="1"/>
  <c r="AF13" i="9"/>
  <c r="BB13" i="9" s="1"/>
  <c r="AD13" i="9"/>
  <c r="BA13" i="9" s="1"/>
  <c r="AB13" i="9"/>
  <c r="AZ13" i="9" s="1"/>
  <c r="Z13" i="9"/>
  <c r="AY13" i="9" s="1"/>
  <c r="X13" i="9"/>
  <c r="AX13" i="9" s="1"/>
  <c r="V13" i="9"/>
  <c r="AW13" i="9" s="1"/>
  <c r="R13" i="9"/>
  <c r="AU13" i="9" s="1"/>
  <c r="P13" i="9"/>
  <c r="AT13" i="9" s="1"/>
  <c r="N13" i="9"/>
  <c r="AS13" i="9" s="1"/>
  <c r="L13" i="9"/>
  <c r="I13" i="9" s="1"/>
  <c r="F13" i="9" s="1"/>
  <c r="E13" i="9"/>
  <c r="AQ12" i="9"/>
  <c r="AP11" i="9" s="1"/>
  <c r="AP12" i="9"/>
  <c r="AN11" i="9"/>
  <c r="BF11" i="9" s="1"/>
  <c r="AL11" i="9"/>
  <c r="BE11" i="9" s="1"/>
  <c r="AJ11" i="9"/>
  <c r="AH11" i="9"/>
  <c r="AF11" i="9"/>
  <c r="BB11" i="9" s="1"/>
  <c r="AD11" i="9"/>
  <c r="BA11" i="9" s="1"/>
  <c r="AB11" i="9"/>
  <c r="AZ11" i="9" s="1"/>
  <c r="Z11" i="9"/>
  <c r="X11" i="9"/>
  <c r="AX11" i="9" s="1"/>
  <c r="V11" i="9"/>
  <c r="AW11" i="9" s="1"/>
  <c r="T11" i="9"/>
  <c r="AV11" i="9" s="1"/>
  <c r="P11" i="9"/>
  <c r="AT11" i="9" s="1"/>
  <c r="N11" i="9"/>
  <c r="AS11" i="9" s="1"/>
  <c r="L11" i="9"/>
  <c r="I11" i="9"/>
  <c r="F11" i="9" s="1"/>
  <c r="E11" i="9" s="1"/>
  <c r="AQ10" i="9"/>
  <c r="AP9" i="9" s="1"/>
  <c r="AP10" i="9"/>
  <c r="AN9" i="9"/>
  <c r="AL9" i="9"/>
  <c r="AJ9" i="9"/>
  <c r="AH9" i="9"/>
  <c r="AF9" i="9"/>
  <c r="AD9" i="9"/>
  <c r="AB9" i="9"/>
  <c r="Z9" i="9"/>
  <c r="X9" i="9"/>
  <c r="V9" i="9"/>
  <c r="T9" i="9"/>
  <c r="AV9" i="9" s="1"/>
  <c r="R9" i="9"/>
  <c r="N9" i="9"/>
  <c r="L9" i="9"/>
  <c r="I9" i="9" s="1"/>
  <c r="AQ8" i="9"/>
  <c r="AP7" i="9" s="1"/>
  <c r="AP8" i="9"/>
  <c r="AN7" i="9"/>
  <c r="AL7" i="9"/>
  <c r="AJ7" i="9"/>
  <c r="AH7" i="9"/>
  <c r="AF7" i="9"/>
  <c r="AD7" i="9"/>
  <c r="AB7" i="9"/>
  <c r="Z7" i="9"/>
  <c r="X7" i="9"/>
  <c r="AX7" i="9" s="1"/>
  <c r="V7" i="9"/>
  <c r="T7" i="9"/>
  <c r="AV7" i="9" s="1"/>
  <c r="R7" i="9"/>
  <c r="P7" i="9"/>
  <c r="AT7" i="9" s="1"/>
  <c r="L7" i="9"/>
  <c r="I7" i="9" s="1"/>
  <c r="AV35" i="9" l="1"/>
  <c r="M13" i="9" s="1"/>
  <c r="AS19" i="9"/>
  <c r="AU19" i="9"/>
  <c r="AZ19" i="9"/>
  <c r="BB19" i="9"/>
  <c r="BD19" i="9"/>
  <c r="BF19" i="9"/>
  <c r="BE21" i="9"/>
  <c r="AZ25" i="9"/>
  <c r="AZ27" i="9"/>
  <c r="BE27" i="9"/>
  <c r="AU31" i="9"/>
  <c r="BF31" i="9"/>
  <c r="F7" i="9"/>
  <c r="E7" i="9" s="1"/>
  <c r="F9" i="9"/>
  <c r="E9" i="9" s="1"/>
  <c r="AP13" i="9"/>
  <c r="H15" i="9"/>
  <c r="K17" i="9"/>
  <c r="F19" i="9"/>
  <c r="E19" i="9" s="1"/>
  <c r="AX19" i="9"/>
  <c r="BA19" i="9"/>
  <c r="BC19" i="9"/>
  <c r="BE19" i="9"/>
  <c r="H21" i="9"/>
  <c r="K21" i="9"/>
  <c r="AS21" i="9"/>
  <c r="AU21" i="9"/>
  <c r="BD21" i="9"/>
  <c r="H23" i="9"/>
  <c r="K23" i="9"/>
  <c r="AZ23" i="9" s="1"/>
  <c r="AU23" i="9"/>
  <c r="BB23" i="9"/>
  <c r="H25" i="9"/>
  <c r="K25" i="9"/>
  <c r="AT25" i="9" s="1"/>
  <c r="AS25" i="9"/>
  <c r="AU25" i="9"/>
  <c r="AW25" i="9"/>
  <c r="BD25" i="9"/>
  <c r="H27" i="9"/>
  <c r="K27" i="9"/>
  <c r="AX27" i="9" s="1"/>
  <c r="AS27" i="9"/>
  <c r="AU27" i="9"/>
  <c r="BA27" i="9"/>
  <c r="H29" i="9"/>
  <c r="F29" i="9" s="1"/>
  <c r="E29" i="9" s="1"/>
  <c r="K29" i="9"/>
  <c r="BB29" i="9" s="1"/>
  <c r="AU29" i="9"/>
  <c r="BA29" i="9"/>
  <c r="F31" i="9"/>
  <c r="E31" i="9" s="1"/>
  <c r="AX31" i="9"/>
  <c r="BB31" i="9"/>
  <c r="H33" i="9"/>
  <c r="K33" i="9"/>
  <c r="AZ33" i="9" s="1"/>
  <c r="AU33" i="9"/>
  <c r="BA33" i="9"/>
  <c r="BE33" i="9"/>
  <c r="H7" i="9"/>
  <c r="K7" i="9"/>
  <c r="AU7" i="9" s="1"/>
  <c r="H9" i="9"/>
  <c r="K9" i="9"/>
  <c r="AS9" i="9" s="1"/>
  <c r="H11" i="9"/>
  <c r="K11" i="9"/>
  <c r="BD11" i="9" s="1"/>
  <c r="H13" i="9"/>
  <c r="K13" i="9"/>
  <c r="AT17" i="9"/>
  <c r="BA17" i="9"/>
  <c r="BC17" i="9"/>
  <c r="K15" i="9"/>
  <c r="BC15" i="9" s="1"/>
  <c r="AU17" i="9"/>
  <c r="AW17" i="9"/>
  <c r="AZ17" i="9"/>
  <c r="BB17" i="9"/>
  <c r="BD17" i="9"/>
  <c r="BF17" i="9"/>
  <c r="AS17" i="9"/>
  <c r="BB33" i="9" l="1"/>
  <c r="BE29" i="9"/>
  <c r="BE23" i="9"/>
  <c r="BD15" i="9"/>
  <c r="AT35" i="9"/>
  <c r="M9" i="9" s="1"/>
  <c r="BC33" i="9"/>
  <c r="AW33" i="9"/>
  <c r="AS33" i="9"/>
  <c r="BC29" i="9"/>
  <c r="AW29" i="9"/>
  <c r="AS29" i="9"/>
  <c r="BD23" i="9"/>
  <c r="AW23" i="9"/>
  <c r="AS23" i="9"/>
  <c r="BD33" i="9"/>
  <c r="BB27" i="9"/>
  <c r="AU15" i="9"/>
  <c r="BE15" i="9"/>
  <c r="AY15" i="9"/>
  <c r="AZ15" i="9"/>
  <c r="AS15" i="9"/>
  <c r="AS35" i="9" s="1"/>
  <c r="M7" i="9" s="1"/>
  <c r="BC11" i="9"/>
  <c r="BE9" i="9"/>
  <c r="BA9" i="9"/>
  <c r="AW9" i="9"/>
  <c r="BF9" i="9"/>
  <c r="BB9" i="9"/>
  <c r="AX9" i="9"/>
  <c r="AX35" i="9" s="1"/>
  <c r="M17" i="9" s="1"/>
  <c r="BF7" i="9"/>
  <c r="BF35" i="9" s="1"/>
  <c r="M33" i="9" s="1"/>
  <c r="BB7" i="9"/>
  <c r="AU9" i="9"/>
  <c r="AU35" i="9" s="1"/>
  <c r="M11" i="9" s="1"/>
  <c r="BA7" i="9"/>
  <c r="BA35" i="9" s="1"/>
  <c r="M23" i="9" s="1"/>
  <c r="AW7" i="9"/>
  <c r="AW35" i="9" s="1"/>
  <c r="M15" i="9" s="1"/>
  <c r="AY11" i="9"/>
  <c r="BC9" i="9"/>
  <c r="AY9" i="9"/>
  <c r="BD9" i="9"/>
  <c r="AZ9" i="9"/>
  <c r="BD7" i="9"/>
  <c r="BD35" i="9" s="1"/>
  <c r="M29" i="9" s="1"/>
  <c r="AZ7" i="9"/>
  <c r="BE7" i="9"/>
  <c r="BE35" i="9" s="1"/>
  <c r="M31" i="9" s="1"/>
  <c r="AY7" i="9"/>
  <c r="AY35" i="9" s="1"/>
  <c r="M19" i="9" s="1"/>
  <c r="BB35" i="9" l="1"/>
  <c r="M25" i="9" s="1"/>
  <c r="AZ35" i="9"/>
  <c r="M21" i="9" s="1"/>
  <c r="BC7" i="9"/>
  <c r="BC35" i="9" s="1"/>
  <c r="M27" i="9" s="1"/>
</calcChain>
</file>

<file path=xl/sharedStrings.xml><?xml version="1.0" encoding="utf-8"?>
<sst xmlns="http://schemas.openxmlformats.org/spreadsheetml/2006/main" count="214" uniqueCount="120">
  <si>
    <t>LATVIJAS INDIVIDUĀLAIS ČEMPIONĀTS NOVUSĀ, 2020</t>
  </si>
  <si>
    <t>2020.gada 3.oktobrī</t>
  </si>
  <si>
    <t>Nr.</t>
  </si>
  <si>
    <t>IK+</t>
  </si>
  <si>
    <t>%</t>
  </si>
  <si>
    <t>G-L</t>
  </si>
  <si>
    <t>V</t>
  </si>
  <si>
    <t>Seti</t>
  </si>
  <si>
    <t>P</t>
  </si>
  <si>
    <t>Durbe</t>
  </si>
  <si>
    <t xml:space="preserve"> </t>
  </si>
  <si>
    <t>Ventspils</t>
  </si>
  <si>
    <t>Talsi</t>
  </si>
  <si>
    <t>Kuldīga</t>
  </si>
  <si>
    <t>Tukums</t>
  </si>
  <si>
    <t>Jelgava</t>
  </si>
  <si>
    <t>Rīga</t>
  </si>
  <si>
    <t>Ogre</t>
  </si>
  <si>
    <t>Vaidava</t>
  </si>
  <si>
    <t>Valmiera</t>
  </si>
  <si>
    <t>Rēzekne</t>
  </si>
  <si>
    <t>Jēkabpils</t>
  </si>
  <si>
    <t>Latvijas čempionāts</t>
  </si>
  <si>
    <t>2020.gada 3.oktobris</t>
  </si>
  <si>
    <t>Užavas iela 8, Ventspils</t>
  </si>
  <si>
    <t>Bergera koeficents</t>
  </si>
  <si>
    <t xml:space="preserve"> 18.04.2009.Ķekavā</t>
  </si>
  <si>
    <t>Vienāds ar</t>
  </si>
  <si>
    <t>Uzvārds,  Vārds</t>
  </si>
  <si>
    <t>Pils.,Nov.</t>
  </si>
  <si>
    <t>Lic.</t>
  </si>
  <si>
    <r>
      <t>IK/</t>
    </r>
    <r>
      <rPr>
        <sz val="9"/>
        <rFont val="Arial"/>
        <family val="2"/>
        <charset val="186"/>
      </rPr>
      <t>fin</t>
    </r>
  </si>
  <si>
    <r>
      <t>IK</t>
    </r>
    <r>
      <rPr>
        <sz val="9"/>
        <rFont val="Arial"/>
        <family val="2"/>
        <charset val="186"/>
      </rPr>
      <t>/st</t>
    </r>
  </si>
  <si>
    <r>
      <t>IK</t>
    </r>
    <r>
      <rPr>
        <sz val="9"/>
        <rFont val="Arial"/>
        <family val="2"/>
        <charset val="186"/>
      </rPr>
      <t>/op</t>
    </r>
  </si>
  <si>
    <t>Ko</t>
  </si>
  <si>
    <t>Liepāja</t>
  </si>
  <si>
    <t xml:space="preserve">     Sacensību  tiesnesis           Kaspars Leitis</t>
  </si>
  <si>
    <t>Galvenā tiesnese     Liāna Krastiņa</t>
  </si>
  <si>
    <t>Brīvības iela 191, Rīga</t>
  </si>
  <si>
    <t>Individuālais čempionāts</t>
  </si>
  <si>
    <t>Nākotnes iela 2, Rubene</t>
  </si>
  <si>
    <t>Dz.vieta</t>
  </si>
  <si>
    <r>
      <t>IK</t>
    </r>
    <r>
      <rPr>
        <sz val="10"/>
        <rFont val="Arial"/>
        <family val="2"/>
        <charset val="204"/>
      </rPr>
      <t>/fin</t>
    </r>
  </si>
  <si>
    <r>
      <t>IK</t>
    </r>
    <r>
      <rPr>
        <sz val="10"/>
        <rFont val="Arial"/>
        <family val="2"/>
        <charset val="204"/>
      </rPr>
      <t>/st</t>
    </r>
  </si>
  <si>
    <r>
      <t>IK</t>
    </r>
    <r>
      <rPr>
        <sz val="10"/>
        <rFont val="Arial"/>
        <family val="2"/>
        <charset val="204"/>
      </rPr>
      <t>/op</t>
    </r>
  </si>
  <si>
    <t>Salacgrīva</t>
  </si>
  <si>
    <t xml:space="preserve">                     Sacensību  tiesnesis          Aigars Atslēga</t>
  </si>
  <si>
    <t>Galvenā tiesnese           Liāna Krastiņa</t>
  </si>
  <si>
    <t>DĀMAS "A" grupa</t>
  </si>
  <si>
    <t>Kuzmina Santa Samanta</t>
  </si>
  <si>
    <t>x</t>
  </si>
  <si>
    <t>Skara Inita</t>
  </si>
  <si>
    <t>Saldus n.</t>
  </si>
  <si>
    <t>Leja Anita</t>
  </si>
  <si>
    <t>Ģērmane Ieva</t>
  </si>
  <si>
    <t>Radvilaviča Ilona</t>
  </si>
  <si>
    <t>Statkus Sintija</t>
  </si>
  <si>
    <t>Freimane Diāna</t>
  </si>
  <si>
    <t>Robalte Rita</t>
  </si>
  <si>
    <t>Šeflere Ance</t>
  </si>
  <si>
    <t>Leite Līga</t>
  </si>
  <si>
    <t>Dziesma Ilze</t>
  </si>
  <si>
    <t>Pētersone Alise</t>
  </si>
  <si>
    <t>Zorgenberga Ilona</t>
  </si>
  <si>
    <t>Dāmas"B" grupa</t>
  </si>
  <si>
    <t>2020.gada 03.oktobris</t>
  </si>
  <si>
    <t>Jelgava, Dobeles 47</t>
  </si>
  <si>
    <t>Mūrniece Gunta</t>
  </si>
  <si>
    <t>Slokenberga Mārīte</t>
  </si>
  <si>
    <t>Balaka Dace</t>
  </si>
  <si>
    <t>Laizāne Maija</t>
  </si>
  <si>
    <t>Lapsa Regīna</t>
  </si>
  <si>
    <t>Čudare Natālija</t>
  </si>
  <si>
    <t>Adamane Inese</t>
  </si>
  <si>
    <t>Balaka Maija</t>
  </si>
  <si>
    <t>Baumane Laura</t>
  </si>
  <si>
    <t>Balode Līga</t>
  </si>
  <si>
    <t>Vanaga Daina</t>
  </si>
  <si>
    <t>Čudare Dzintra</t>
  </si>
  <si>
    <t xml:space="preserve">                     Sacensību  tiesnesis  Dace Balaka</t>
  </si>
  <si>
    <t>Dāmas"C" grupa</t>
  </si>
  <si>
    <t>Dz. Vieta</t>
  </si>
  <si>
    <t>Līdzi</t>
  </si>
  <si>
    <t>More Ināra</t>
  </si>
  <si>
    <t>Kriščuka Dina</t>
  </si>
  <si>
    <t>Čaiko Nadežda</t>
  </si>
  <si>
    <t>Zaka Regīna</t>
  </si>
  <si>
    <t>Lemkina Silvija</t>
  </si>
  <si>
    <t>Babra Biruta</t>
  </si>
  <si>
    <t>Aizkraukle</t>
  </si>
  <si>
    <t>Boļšakova Gaļina</t>
  </si>
  <si>
    <t>Kalniņa Guna</t>
  </si>
  <si>
    <t>Laganovska Anna</t>
  </si>
  <si>
    <t>Rakojeda Tatjana</t>
  </si>
  <si>
    <t>Šķipare Rita</t>
  </si>
  <si>
    <t>Freimane Ingrīda</t>
  </si>
  <si>
    <t>Meļko Lauma</t>
  </si>
  <si>
    <t>Skulme Inese</t>
  </si>
  <si>
    <t>Saukāne Inta</t>
  </si>
  <si>
    <t>Sacensību tiesnesis    Antons Armuška</t>
  </si>
  <si>
    <t>Sacensību galvenā tiesnese   Liāna Krastiņa</t>
  </si>
  <si>
    <t>Dāmu"D" grupa</t>
  </si>
  <si>
    <t>Sausiņa Gita</t>
  </si>
  <si>
    <t>Limbažu nov.</t>
  </si>
  <si>
    <t>Zvirgzdiņa Ilva</t>
  </si>
  <si>
    <t>Lūkina Līva</t>
  </si>
  <si>
    <t>Sevastjanova Ingrīda</t>
  </si>
  <si>
    <t>Rubene</t>
  </si>
  <si>
    <t>Saldūksne Judīte</t>
  </si>
  <si>
    <t>Oša Aiva</t>
  </si>
  <si>
    <t>Balode Vita</t>
  </si>
  <si>
    <t>Terehova Anna</t>
  </si>
  <si>
    <t>Vilde Inese</t>
  </si>
  <si>
    <t>Milberga Antra</t>
  </si>
  <si>
    <t>Valka</t>
  </si>
  <si>
    <t>Pēča Sandra</t>
  </si>
  <si>
    <t>Izbaša Ilze</t>
  </si>
  <si>
    <t>Engures nov.</t>
  </si>
  <si>
    <t>Vecumnieku n.</t>
  </si>
  <si>
    <t>Ķekavas 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</si>
</sst>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0"/>
      <name val="Arial"/>
      <family val="2"/>
      <charset val="186"/>
    </font>
    <font>
      <i/>
      <sz val="10"/>
      <color indexed="8"/>
      <name val="Arial"/>
      <family val="2"/>
      <charset val="186"/>
    </font>
    <font>
      <b/>
      <sz val="12"/>
      <name val="Arial"/>
      <family val="2"/>
      <charset val="204"/>
    </font>
    <font>
      <sz val="14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  <charset val="204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2"/>
      <name val="Times New Roman"/>
      <family val="1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8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i/>
      <sz val="12"/>
      <name val="Arial"/>
      <family val="2"/>
      <charset val="204"/>
    </font>
    <font>
      <sz val="12"/>
      <name val="Calibri"/>
      <family val="2"/>
      <charset val="186"/>
      <scheme val="minor"/>
    </font>
    <font>
      <b/>
      <sz val="12"/>
      <color rgb="FF0070C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sz val="10"/>
      <name val="Calibri"/>
      <family val="2"/>
      <charset val="186"/>
      <scheme val="minor"/>
    </font>
    <font>
      <i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4"/>
      <name val="Arial"/>
      <family val="2"/>
      <charset val="204"/>
    </font>
    <font>
      <b/>
      <sz val="8"/>
      <name val="Arial"/>
      <family val="2"/>
      <charset val="186"/>
    </font>
    <font>
      <b/>
      <sz val="16"/>
      <name val="Times New Roman"/>
      <family val="1"/>
      <charset val="186"/>
    </font>
    <font>
      <sz val="11"/>
      <color theme="1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0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bgColor theme="4" tint="0.79998168889431442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tted">
        <color indexed="60"/>
      </bottom>
      <diagonal/>
    </border>
    <border>
      <left/>
      <right style="thin">
        <color indexed="64"/>
      </right>
      <top style="hair">
        <color indexed="64"/>
      </top>
      <bottom style="dotted">
        <color indexed="6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/>
      <diagonal/>
    </border>
    <border>
      <left style="hair">
        <color indexed="52"/>
      </left>
      <right style="thin">
        <color indexed="64"/>
      </right>
      <top style="dotted">
        <color indexed="60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 style="hair">
        <color indexed="52"/>
      </left>
      <right/>
      <top style="dotted">
        <color indexed="60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hair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5" fillId="4" borderId="0" xfId="0" applyFont="1" applyFill="1"/>
    <xf numFmtId="0" fontId="8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0" xfId="0" applyBorder="1" applyAlignment="1">
      <alignment textRotation="90"/>
    </xf>
    <xf numFmtId="0" fontId="17" fillId="0" borderId="0" xfId="0" applyFont="1" applyAlignment="1">
      <alignment horizontal="center"/>
    </xf>
    <xf numFmtId="0" fontId="5" fillId="7" borderId="3" xfId="0" applyFont="1" applyFill="1" applyBorder="1" applyAlignment="1" applyProtection="1">
      <protection hidden="1"/>
    </xf>
    <xf numFmtId="0" fontId="5" fillId="7" borderId="12" xfId="0" applyFont="1" applyFill="1" applyBorder="1" applyAlignment="1" applyProtection="1">
      <protection hidden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4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5" fillId="7" borderId="9" xfId="0" applyFont="1" applyFill="1" applyBorder="1" applyAlignment="1" applyProtection="1">
      <protection hidden="1"/>
    </xf>
    <xf numFmtId="0" fontId="5" fillId="7" borderId="1" xfId="0" applyFont="1" applyFill="1" applyBorder="1" applyAlignment="1" applyProtection="1">
      <protection hidden="1"/>
    </xf>
    <xf numFmtId="0" fontId="5" fillId="7" borderId="7" xfId="0" applyFont="1" applyFill="1" applyBorder="1" applyAlignment="1" applyProtection="1">
      <protection hidden="1"/>
    </xf>
    <xf numFmtId="0" fontId="5" fillId="7" borderId="10" xfId="0" applyFont="1" applyFill="1" applyBorder="1" applyAlignment="1" applyProtection="1">
      <protection hidden="1"/>
    </xf>
    <xf numFmtId="0" fontId="0" fillId="0" borderId="0" xfId="0" applyBorder="1"/>
    <xf numFmtId="0" fontId="24" fillId="5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25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2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30" fillId="0" borderId="0" xfId="0" applyFont="1" applyAlignment="1">
      <alignment horizontal="center"/>
    </xf>
    <xf numFmtId="0" fontId="7" fillId="0" borderId="0" xfId="0" applyFont="1" applyAlignme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/>
    <xf numFmtId="0" fontId="33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12" fillId="8" borderId="0" xfId="0" applyFont="1" applyFill="1"/>
    <xf numFmtId="0" fontId="10" fillId="0" borderId="0" xfId="0" applyFont="1" applyAlignment="1">
      <alignment horizontal="center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4" xfId="0" applyFont="1" applyBorder="1" applyAlignment="1" applyProtection="1">
      <alignment horizontal="center" vertical="center" wrapText="1"/>
      <protection hidden="1"/>
    </xf>
    <xf numFmtId="164" fontId="34" fillId="0" borderId="5" xfId="0" applyNumberFormat="1" applyFont="1" applyBorder="1" applyAlignment="1" applyProtection="1">
      <alignment horizontal="center" vertical="center" wrapText="1"/>
      <protection hidden="1"/>
    </xf>
    <xf numFmtId="164" fontId="34" fillId="0" borderId="6" xfId="0" applyNumberFormat="1" applyFont="1" applyBorder="1" applyAlignment="1" applyProtection="1">
      <alignment horizontal="center" vertical="center" wrapText="1"/>
      <protection hidden="1"/>
    </xf>
    <xf numFmtId="0" fontId="34" fillId="0" borderId="5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  <protection locked="0" hidden="1"/>
    </xf>
    <xf numFmtId="0" fontId="5" fillId="7" borderId="2" xfId="0" applyFont="1" applyFill="1" applyBorder="1" applyAlignment="1" applyProtection="1">
      <protection hidden="1"/>
    </xf>
    <xf numFmtId="0" fontId="5" fillId="7" borderId="8" xfId="0" applyFont="1" applyFill="1" applyBorder="1" applyAlignment="1" applyProtection="1">
      <protection hidden="1"/>
    </xf>
    <xf numFmtId="1" fontId="39" fillId="0" borderId="0" xfId="0" applyNumberFormat="1" applyFont="1"/>
    <xf numFmtId="1" fontId="39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2" xfId="0" applyFont="1" applyFill="1" applyBorder="1" applyAlignment="1" applyProtection="1">
      <alignment horizontal="center" vertical="center"/>
      <protection locked="0" hidden="1"/>
    </xf>
    <xf numFmtId="0" fontId="2" fillId="9" borderId="23" xfId="0" applyFont="1" applyFill="1" applyBorder="1" applyAlignment="1" applyProtection="1">
      <alignment horizontal="center" vertical="center"/>
      <protection locked="0" hidden="1"/>
    </xf>
    <xf numFmtId="0" fontId="5" fillId="10" borderId="3" xfId="0" applyFont="1" applyFill="1" applyBorder="1" applyAlignment="1" applyProtection="1">
      <protection hidden="1"/>
    </xf>
    <xf numFmtId="0" fontId="5" fillId="10" borderId="7" xfId="0" applyFont="1" applyFill="1" applyBorder="1" applyAlignment="1" applyProtection="1">
      <protection hidden="1"/>
    </xf>
    <xf numFmtId="0" fontId="5" fillId="10" borderId="9" xfId="0" applyFont="1" applyFill="1" applyBorder="1" applyAlignment="1" applyProtection="1">
      <protection hidden="1"/>
    </xf>
    <xf numFmtId="0" fontId="5" fillId="10" borderId="10" xfId="0" applyFont="1" applyFill="1" applyBorder="1" applyAlignment="1" applyProtection="1">
      <protection hidden="1"/>
    </xf>
    <xf numFmtId="0" fontId="3" fillId="9" borderId="24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7" borderId="3" xfId="0" applyFont="1" applyFill="1" applyBorder="1" applyAlignment="1" applyProtection="1">
      <alignment horizontal="center"/>
      <protection hidden="1"/>
    </xf>
    <xf numFmtId="0" fontId="5" fillId="7" borderId="7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16" fillId="7" borderId="9" xfId="0" applyFont="1" applyFill="1" applyBorder="1" applyAlignment="1" applyProtection="1">
      <alignment horizontal="center"/>
      <protection locked="0" hidden="1"/>
    </xf>
    <xf numFmtId="0" fontId="16" fillId="7" borderId="10" xfId="0" applyFont="1" applyFill="1" applyBorder="1" applyAlignment="1" applyProtection="1">
      <alignment horizontal="center"/>
      <protection locked="0" hidden="1"/>
    </xf>
    <xf numFmtId="0" fontId="0" fillId="0" borderId="48" xfId="0" applyBorder="1"/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  <protection locked="0" hidden="1"/>
    </xf>
    <xf numFmtId="0" fontId="2" fillId="2" borderId="50" xfId="0" applyFont="1" applyFill="1" applyBorder="1" applyAlignment="1" applyProtection="1">
      <alignment horizontal="center" vertical="center"/>
      <protection locked="0" hidden="1"/>
    </xf>
    <xf numFmtId="0" fontId="16" fillId="7" borderId="51" xfId="0" applyFont="1" applyFill="1" applyBorder="1" applyAlignment="1" applyProtection="1">
      <alignment horizontal="center"/>
      <protection locked="0" hidden="1"/>
    </xf>
    <xf numFmtId="0" fontId="16" fillId="7" borderId="52" xfId="0" applyFont="1" applyFill="1" applyBorder="1" applyAlignment="1" applyProtection="1">
      <alignment horizontal="center"/>
      <protection locked="0" hidden="1"/>
    </xf>
    <xf numFmtId="0" fontId="24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0" borderId="0" xfId="0"/>
    <xf numFmtId="0" fontId="22" fillId="2" borderId="19" xfId="0" applyFont="1" applyFill="1" applyBorder="1" applyAlignment="1" applyProtection="1">
      <alignment horizontal="center" vertical="center"/>
      <protection hidden="1"/>
    </xf>
    <xf numFmtId="0" fontId="22" fillId="2" borderId="20" xfId="0" applyFont="1" applyFill="1" applyBorder="1" applyAlignment="1" applyProtection="1">
      <alignment horizontal="center" vertical="center"/>
      <protection hidden="1"/>
    </xf>
    <xf numFmtId="2" fontId="23" fillId="5" borderId="25" xfId="0" applyNumberFormat="1" applyFont="1" applyFill="1" applyBorder="1" applyAlignment="1" applyProtection="1">
      <alignment horizontal="center" vertical="center"/>
      <protection hidden="1"/>
    </xf>
    <xf numFmtId="2" fontId="23" fillId="5" borderId="20" xfId="0" applyNumberFormat="1" applyFont="1" applyFill="1" applyBorder="1" applyAlignment="1" applyProtection="1">
      <alignment horizontal="center" vertical="center"/>
      <protection hidden="1"/>
    </xf>
    <xf numFmtId="0" fontId="16" fillId="0" borderId="4" xfId="0" applyFont="1" applyBorder="1" applyAlignment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  <protection hidden="1"/>
    </xf>
    <xf numFmtId="1" fontId="16" fillId="2" borderId="6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2" fontId="23" fillId="5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38" fillId="2" borderId="8" xfId="0" applyFont="1" applyFill="1" applyBorder="1" applyProtection="1"/>
    <xf numFmtId="0" fontId="3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" fontId="37" fillId="2" borderId="2" xfId="0" applyNumberFormat="1" applyFont="1" applyFill="1" applyBorder="1" applyAlignment="1" applyProtection="1">
      <alignment horizontal="center" vertical="center" wrapText="1"/>
    </xf>
    <xf numFmtId="1" fontId="37" fillId="2" borderId="8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" fontId="34" fillId="2" borderId="2" xfId="0" applyNumberFormat="1" applyFont="1" applyFill="1" applyBorder="1" applyAlignment="1" applyProtection="1">
      <alignment horizontal="center" vertical="center"/>
    </xf>
    <xf numFmtId="1" fontId="38" fillId="2" borderId="8" xfId="0" applyNumberFormat="1" applyFont="1" applyFill="1" applyBorder="1" applyProtection="1"/>
    <xf numFmtId="0" fontId="3" fillId="8" borderId="9" xfId="0" applyFont="1" applyFill="1" applyBorder="1" applyAlignment="1" applyProtection="1">
      <alignment horizontal="center" vertical="center"/>
      <protection hidden="1"/>
    </xf>
    <xf numFmtId="0" fontId="3" fillId="8" borderId="10" xfId="0" applyFont="1" applyFill="1" applyBorder="1" applyAlignment="1" applyProtection="1">
      <alignment horizontal="center" vertical="center"/>
      <protection hidden="1"/>
    </xf>
    <xf numFmtId="0" fontId="34" fillId="5" borderId="4" xfId="0" applyFont="1" applyFill="1" applyBorder="1" applyAlignment="1" applyProtection="1">
      <alignment horizontal="center" wrapText="1"/>
      <protection hidden="1"/>
    </xf>
    <xf numFmtId="0" fontId="34" fillId="5" borderId="5" xfId="0" applyFont="1" applyFill="1" applyBorder="1" applyAlignment="1" applyProtection="1">
      <alignment horizontal="center" wrapText="1"/>
      <protection hidden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4" xfId="0" applyFont="1" applyFill="1" applyBorder="1" applyAlignment="1" applyProtection="1">
      <alignment horizontal="center" wrapText="1"/>
      <protection hidden="1"/>
    </xf>
    <xf numFmtId="0" fontId="34" fillId="0" borderId="5" xfId="0" applyFont="1" applyFill="1" applyBorder="1" applyAlignment="1" applyProtection="1">
      <alignment horizontal="center" wrapText="1"/>
      <protection hidden="1"/>
    </xf>
    <xf numFmtId="0" fontId="22" fillId="9" borderId="19" xfId="0" applyFont="1" applyFill="1" applyBorder="1" applyAlignment="1" applyProtection="1">
      <alignment horizontal="center" vertical="center"/>
      <protection hidden="1"/>
    </xf>
    <xf numFmtId="0" fontId="22" fillId="9" borderId="20" xfId="0" applyFont="1" applyFill="1" applyBorder="1" applyAlignment="1" applyProtection="1">
      <alignment horizontal="center" vertical="center"/>
      <protection hidden="1"/>
    </xf>
    <xf numFmtId="0" fontId="20" fillId="2" borderId="6" xfId="0" applyFont="1" applyFill="1" applyBorder="1" applyAlignment="1">
      <alignment horizontal="center" vertical="center"/>
    </xf>
    <xf numFmtId="2" fontId="23" fillId="9" borderId="19" xfId="0" applyNumberFormat="1" applyFont="1" applyFill="1" applyBorder="1" applyAlignment="1" applyProtection="1">
      <alignment horizontal="center" vertical="center"/>
      <protection hidden="1"/>
    </xf>
    <xf numFmtId="2" fontId="23" fillId="9" borderId="20" xfId="0" applyNumberFormat="1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>
      <alignment horizontal="center" vertical="center"/>
    </xf>
    <xf numFmtId="0" fontId="22" fillId="9" borderId="25" xfId="0" applyFont="1" applyFill="1" applyBorder="1" applyAlignment="1" applyProtection="1">
      <alignment horizontal="center" vertical="center"/>
      <protection hidden="1"/>
    </xf>
    <xf numFmtId="1" fontId="16" fillId="9" borderId="6" xfId="0" applyNumberFormat="1" applyFont="1" applyFill="1" applyBorder="1" applyAlignment="1">
      <alignment horizontal="center" vertical="center"/>
    </xf>
    <xf numFmtId="164" fontId="16" fillId="9" borderId="6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1" fontId="20" fillId="9" borderId="6" xfId="0" applyNumberFormat="1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29" fillId="9" borderId="6" xfId="0" applyFont="1" applyFill="1" applyBorder="1" applyAlignment="1" applyProtection="1">
      <alignment horizontal="left" vertical="center" wrapText="1"/>
      <protection locked="0"/>
    </xf>
    <xf numFmtId="0" fontId="5" fillId="9" borderId="6" xfId="0" applyFont="1" applyFill="1" applyBorder="1" applyAlignment="1">
      <alignment horizontal="center" vertical="center"/>
    </xf>
    <xf numFmtId="0" fontId="42" fillId="0" borderId="6" xfId="0" applyFont="1" applyFill="1" applyBorder="1" applyAlignment="1" applyProtection="1">
      <alignment horizontal="left" vertical="center" wrapText="1"/>
      <protection locked="0"/>
    </xf>
    <xf numFmtId="0" fontId="17" fillId="9" borderId="17" xfId="0" applyFont="1" applyFill="1" applyBorder="1" applyAlignment="1">
      <alignment horizontal="center"/>
    </xf>
    <xf numFmtId="0" fontId="17" fillId="9" borderId="16" xfId="0" applyFont="1" applyFill="1" applyBorder="1" applyAlignment="1">
      <alignment horizontal="center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" fontId="4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" xfId="0" applyFont="1" applyBorder="1" applyAlignment="1">
      <alignment horizontal="left" vertical="center"/>
    </xf>
    <xf numFmtId="0" fontId="43" fillId="0" borderId="8" xfId="0" applyFont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5" fillId="7" borderId="26" xfId="0" applyFont="1" applyFill="1" applyBorder="1" applyAlignment="1" applyProtection="1">
      <alignment horizontal="center"/>
      <protection hidden="1"/>
    </xf>
    <xf numFmtId="0" fontId="5" fillId="7" borderId="42" xfId="0" applyFont="1" applyFill="1" applyBorder="1" applyAlignment="1" applyProtection="1">
      <alignment horizontal="center"/>
      <protection hidden="1"/>
    </xf>
    <xf numFmtId="0" fontId="35" fillId="0" borderId="0" xfId="0" applyFont="1"/>
    <xf numFmtId="0" fontId="22" fillId="2" borderId="45" xfId="0" applyFont="1" applyFill="1" applyBorder="1" applyAlignment="1" applyProtection="1">
      <alignment horizontal="center" vertical="center"/>
      <protection hidden="1"/>
    </xf>
    <xf numFmtId="0" fontId="22" fillId="2" borderId="46" xfId="0" applyFont="1" applyFill="1" applyBorder="1" applyAlignment="1" applyProtection="1">
      <alignment horizontal="center" vertical="center"/>
      <protection hidden="1"/>
    </xf>
    <xf numFmtId="1" fontId="23" fillId="5" borderId="26" xfId="0" applyNumberFormat="1" applyFont="1" applyFill="1" applyBorder="1" applyAlignment="1" applyProtection="1">
      <alignment horizontal="center" vertical="center"/>
      <protection hidden="1"/>
    </xf>
    <xf numFmtId="1" fontId="23" fillId="5" borderId="53" xfId="0" applyNumberFormat="1" applyFont="1" applyFill="1" applyBorder="1" applyAlignment="1" applyProtection="1">
      <alignment horizontal="center" vertical="center"/>
      <protection hidden="1"/>
    </xf>
    <xf numFmtId="0" fontId="22" fillId="2" borderId="44" xfId="0" applyFont="1" applyFill="1" applyBorder="1" applyAlignment="1" applyProtection="1">
      <alignment horizontal="center" vertical="center"/>
      <protection hidden="1"/>
    </xf>
    <xf numFmtId="164" fontId="16" fillId="2" borderId="43" xfId="0" applyNumberFormat="1" applyFont="1" applyFill="1" applyBorder="1" applyAlignment="1">
      <alignment horizontal="center" vertical="center"/>
    </xf>
    <xf numFmtId="164" fontId="16" fillId="2" borderId="38" xfId="0" applyNumberFormat="1" applyFont="1" applyFill="1" applyBorder="1" applyAlignment="1">
      <alignment horizontal="center" vertical="center"/>
    </xf>
    <xf numFmtId="1" fontId="16" fillId="2" borderId="31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" fontId="40" fillId="2" borderId="31" xfId="0" applyNumberFormat="1" applyFont="1" applyFill="1" applyBorder="1" applyAlignment="1">
      <alignment horizontal="center" vertical="center"/>
    </xf>
    <xf numFmtId="1" fontId="40" fillId="2" borderId="38" xfId="0" applyNumberFormat="1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1" fontId="16" fillId="2" borderId="43" xfId="0" applyNumberFormat="1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left" vertical="center"/>
    </xf>
    <xf numFmtId="0" fontId="41" fillId="0" borderId="38" xfId="0" applyFont="1" applyFill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1" fontId="16" fillId="2" borderId="38" xfId="0" applyNumberFormat="1" applyFont="1" applyFill="1" applyBorder="1" applyAlignment="1">
      <alignment horizontal="center" vertical="center"/>
    </xf>
    <xf numFmtId="1" fontId="47" fillId="5" borderId="26" xfId="0" applyNumberFormat="1" applyFont="1" applyFill="1" applyBorder="1" applyAlignment="1" applyProtection="1">
      <alignment horizontal="center" vertical="center"/>
      <protection hidden="1"/>
    </xf>
    <xf numFmtId="1" fontId="47" fillId="5" borderId="42" xfId="0" applyNumberFormat="1" applyFont="1" applyFill="1" applyBorder="1" applyAlignment="1" applyProtection="1">
      <alignment horizontal="center" vertical="center"/>
      <protection hidden="1"/>
    </xf>
    <xf numFmtId="0" fontId="21" fillId="2" borderId="43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 vertical="center"/>
    </xf>
    <xf numFmtId="1" fontId="16" fillId="0" borderId="43" xfId="0" applyNumberFormat="1" applyFont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" fontId="16" fillId="2" borderId="32" xfId="0" applyNumberFormat="1" applyFont="1" applyFill="1" applyBorder="1" applyAlignment="1">
      <alignment horizontal="center" vertical="center"/>
    </xf>
    <xf numFmtId="1" fontId="16" fillId="2" borderId="39" xfId="0" applyNumberFormat="1" applyFont="1" applyFill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164" fontId="26" fillId="0" borderId="38" xfId="0" applyNumberFormat="1" applyFont="1" applyBorder="1" applyAlignment="1">
      <alignment horizontal="center" vertical="center"/>
    </xf>
    <xf numFmtId="1" fontId="40" fillId="2" borderId="43" xfId="0" applyNumberFormat="1" applyFont="1" applyFill="1" applyBorder="1" applyAlignment="1">
      <alignment horizontal="center" vertical="center"/>
    </xf>
    <xf numFmtId="2" fontId="23" fillId="5" borderId="35" xfId="0" applyNumberFormat="1" applyFont="1" applyFill="1" applyBorder="1" applyAlignment="1" applyProtection="1">
      <alignment horizontal="center" vertical="center"/>
      <protection hidden="1"/>
    </xf>
    <xf numFmtId="2" fontId="23" fillId="5" borderId="36" xfId="0" applyNumberFormat="1" applyFont="1" applyFill="1" applyBorder="1" applyAlignment="1" applyProtection="1">
      <alignment horizontal="center" vertical="center"/>
      <protection hidden="1"/>
    </xf>
    <xf numFmtId="1" fontId="47" fillId="5" borderId="37" xfId="0" applyNumberFormat="1" applyFont="1" applyFill="1" applyBorder="1" applyAlignment="1" applyProtection="1">
      <alignment horizontal="center" vertical="center"/>
      <protection hidden="1"/>
    </xf>
    <xf numFmtId="0" fontId="22" fillId="2" borderId="35" xfId="0" applyFont="1" applyFill="1" applyBorder="1" applyAlignment="1" applyProtection="1">
      <alignment horizontal="center" vertical="center"/>
      <protection hidden="1"/>
    </xf>
    <xf numFmtId="0" fontId="22" fillId="2" borderId="3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Border="1" applyAlignment="1">
      <alignment horizontal="center"/>
    </xf>
    <xf numFmtId="0" fontId="3" fillId="3" borderId="33" xfId="0" applyFont="1" applyFill="1" applyBorder="1" applyAlignment="1" applyProtection="1">
      <alignment horizontal="center" vertical="center"/>
      <protection hidden="1"/>
    </xf>
    <xf numFmtId="0" fontId="3" fillId="3" borderId="34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1" fillId="2" borderId="3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7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1" fillId="2" borderId="31" xfId="0" applyFont="1" applyFill="1" applyBorder="1" applyAlignment="1">
      <alignment horizontal="left" vertical="center"/>
    </xf>
    <xf numFmtId="0" fontId="26" fillId="2" borderId="31" xfId="0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center" vertical="center"/>
    </xf>
  </cellXfs>
  <cellStyles count="1">
    <cellStyle name="Parasts" xfId="0" builtinId="0"/>
  </cellStyles>
  <dxfs count="286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ill>
        <patternFill>
          <bgColor indexed="47"/>
        </patternFill>
      </fill>
    </dxf>
    <dxf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38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4.140625" customWidth="1"/>
    <col min="2" max="2" width="20.7109375" customWidth="1"/>
    <col min="3" max="3" width="10" customWidth="1"/>
    <col min="4" max="4" width="5.140625" hidden="1" customWidth="1"/>
    <col min="5" max="5" width="5.7109375" bestFit="1" customWidth="1"/>
    <col min="6" max="6" width="4.5703125" customWidth="1"/>
    <col min="7" max="7" width="5.7109375" customWidth="1"/>
    <col min="8" max="8" width="6" customWidth="1"/>
    <col min="9" max="9" width="4.7109375" customWidth="1"/>
    <col min="10" max="11" width="5.140625" customWidth="1"/>
    <col min="12" max="12" width="5" customWidth="1"/>
    <col min="13" max="13" width="4.7109375" customWidth="1"/>
    <col min="14" max="25" width="2" customWidth="1"/>
    <col min="26" max="32" width="2" style="3" customWidth="1"/>
    <col min="33" max="33" width="2.140625" style="3" customWidth="1"/>
    <col min="34" max="41" width="2" style="3" customWidth="1"/>
    <col min="42" max="42" width="3.7109375" customWidth="1"/>
    <col min="43" max="44" width="3.85546875" customWidth="1"/>
    <col min="45" max="45" width="3.7109375" customWidth="1"/>
    <col min="46" max="46" width="3.85546875" customWidth="1"/>
    <col min="47" max="49" width="3.7109375" customWidth="1"/>
    <col min="50" max="50" width="4.28515625" customWidth="1"/>
    <col min="51" max="55" width="3.7109375" customWidth="1"/>
    <col min="56" max="56" width="3.85546875" customWidth="1"/>
    <col min="57" max="60" width="3.7109375" customWidth="1"/>
  </cols>
  <sheetData>
    <row r="1" spans="1:58" ht="15.7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S1" s="1" t="s">
        <v>22</v>
      </c>
    </row>
    <row r="2" spans="1:58" ht="18" x14ac:dyDescent="0.25">
      <c r="A2" s="2"/>
      <c r="B2" s="2"/>
      <c r="C2" s="2"/>
      <c r="D2" s="2"/>
      <c r="E2" s="127" t="s">
        <v>48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58" x14ac:dyDescent="0.25">
      <c r="B3" s="4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128" t="s">
        <v>24</v>
      </c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8" x14ac:dyDescent="0.25"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T4" s="129" t="s">
        <v>25</v>
      </c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</row>
    <row r="5" spans="1:58" s="12" customFormat="1" ht="18.75" hidden="1" x14ac:dyDescent="0.3">
      <c r="A5" s="8"/>
      <c r="B5" s="9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1" t="s">
        <v>27</v>
      </c>
      <c r="T5" s="131"/>
      <c r="U5" s="131"/>
      <c r="V5" s="131"/>
      <c r="W5" s="10"/>
      <c r="X5" s="10"/>
      <c r="Y5" s="8"/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11">
        <v>12</v>
      </c>
      <c r="AK5" s="11">
        <v>13</v>
      </c>
      <c r="AL5" s="11"/>
      <c r="AM5" s="11"/>
      <c r="AN5" s="11"/>
      <c r="AO5" s="11"/>
    </row>
    <row r="6" spans="1:58" s="12" customFormat="1" ht="12.75" x14ac:dyDescent="0.2">
      <c r="A6" s="13" t="s">
        <v>2</v>
      </c>
      <c r="B6" s="14" t="s">
        <v>28</v>
      </c>
      <c r="C6" s="14" t="s">
        <v>29</v>
      </c>
      <c r="D6" s="14" t="s">
        <v>30</v>
      </c>
      <c r="E6" s="14" t="s">
        <v>31</v>
      </c>
      <c r="F6" s="14" t="s">
        <v>3</v>
      </c>
      <c r="G6" s="14" t="s">
        <v>32</v>
      </c>
      <c r="H6" s="14" t="s">
        <v>4</v>
      </c>
      <c r="I6" s="14" t="s">
        <v>5</v>
      </c>
      <c r="J6" s="14" t="s">
        <v>6</v>
      </c>
      <c r="K6" s="14" t="s">
        <v>8</v>
      </c>
      <c r="L6" s="14" t="s">
        <v>33</v>
      </c>
      <c r="M6" s="15" t="s">
        <v>34</v>
      </c>
      <c r="N6" s="132">
        <v>1</v>
      </c>
      <c r="O6" s="122"/>
      <c r="P6" s="121">
        <v>2</v>
      </c>
      <c r="Q6" s="122"/>
      <c r="R6" s="121">
        <v>3</v>
      </c>
      <c r="S6" s="122"/>
      <c r="T6" s="195">
        <v>4</v>
      </c>
      <c r="U6" s="196"/>
      <c r="V6" s="121">
        <v>5</v>
      </c>
      <c r="W6" s="122"/>
      <c r="X6" s="121">
        <v>6</v>
      </c>
      <c r="Y6" s="122"/>
      <c r="Z6" s="123">
        <v>7</v>
      </c>
      <c r="AA6" s="123"/>
      <c r="AB6" s="123">
        <v>8</v>
      </c>
      <c r="AC6" s="123"/>
      <c r="AD6" s="123">
        <v>9</v>
      </c>
      <c r="AE6" s="123"/>
      <c r="AF6" s="123">
        <v>10</v>
      </c>
      <c r="AG6" s="123"/>
      <c r="AH6" s="123">
        <v>11</v>
      </c>
      <c r="AI6" s="123"/>
      <c r="AJ6" s="123">
        <v>12</v>
      </c>
      <c r="AK6" s="123"/>
      <c r="AL6" s="123">
        <v>13</v>
      </c>
      <c r="AM6" s="123"/>
      <c r="AN6" s="123">
        <v>14</v>
      </c>
      <c r="AO6" s="133"/>
      <c r="AP6" s="134" t="s">
        <v>7</v>
      </c>
      <c r="AQ6" s="135"/>
      <c r="AR6" s="16"/>
      <c r="AS6" s="17">
        <v>1</v>
      </c>
      <c r="AT6" s="17">
        <v>2</v>
      </c>
      <c r="AU6" s="17">
        <v>3</v>
      </c>
      <c r="AV6" s="17">
        <v>4</v>
      </c>
      <c r="AW6" s="17">
        <v>5</v>
      </c>
      <c r="AX6" s="17">
        <v>6</v>
      </c>
      <c r="AY6" s="17">
        <v>7</v>
      </c>
      <c r="AZ6" s="17">
        <v>8</v>
      </c>
      <c r="BA6" s="17">
        <v>9</v>
      </c>
      <c r="BB6" s="17">
        <v>10</v>
      </c>
      <c r="BC6" s="17">
        <v>11</v>
      </c>
      <c r="BD6" s="17">
        <v>12</v>
      </c>
      <c r="BE6" s="17">
        <v>13</v>
      </c>
      <c r="BF6" s="17">
        <v>14</v>
      </c>
    </row>
    <row r="7" spans="1:58" ht="15.75" x14ac:dyDescent="0.25">
      <c r="A7" s="118">
        <v>1</v>
      </c>
      <c r="B7" s="194" t="s">
        <v>49</v>
      </c>
      <c r="C7" s="138" t="s">
        <v>9</v>
      </c>
      <c r="D7" s="115" t="s">
        <v>50</v>
      </c>
      <c r="E7" s="113">
        <f>IF(G7="",0,IF(F7+G7&lt;1000,1000,F7+G7))</f>
        <v>1161.6600000000001</v>
      </c>
      <c r="F7" s="119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-(COUNT(P7:AO7))*2*((G7-L7)/10+50)%)*10))</f>
        <v>3.6599999999999966</v>
      </c>
      <c r="G7" s="113">
        <v>1158</v>
      </c>
      <c r="H7" s="114">
        <f>IF(COUNT(P7:AO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)/((COUNT(P7:AO7))*2)%)</f>
        <v>50</v>
      </c>
      <c r="I7" s="115">
        <f>(G7-L7)</f>
        <v>-15.25</v>
      </c>
      <c r="J7" s="117">
        <v>9</v>
      </c>
      <c r="K7" s="182">
        <f>SUM(P7:AO7)</f>
        <v>14</v>
      </c>
      <c r="L7" s="116">
        <f>(SUM($G$7:$G$34)-G7)/(COUNT($G$7:$G$34)-1)</f>
        <v>1173.25</v>
      </c>
      <c r="M7" s="111">
        <f>AS35</f>
        <v>78.5</v>
      </c>
      <c r="N7" s="124"/>
      <c r="O7" s="125"/>
      <c r="P7" s="107">
        <f>IF(P8+Q8=0,"",IF(P8=4,3,IF(P8=3,1,0)))</f>
        <v>3</v>
      </c>
      <c r="Q7" s="108"/>
      <c r="R7" s="107">
        <f>IF(R8+S8=0,"",IF(R8=4,3,IF(R8=3,1,0)))</f>
        <v>0</v>
      </c>
      <c r="S7" s="108"/>
      <c r="T7" s="180" t="str">
        <f>IF(T8+U8=0,"",IF(T8=4,3,IF(T8=3,1,0)))</f>
        <v/>
      </c>
      <c r="U7" s="181"/>
      <c r="V7" s="107">
        <f>IF(V8+W8=0,"",IF(V8=4,3,IF(V8=3,1,0)))</f>
        <v>1</v>
      </c>
      <c r="W7" s="108"/>
      <c r="X7" s="107">
        <f>IF(X8+Y8=0,"",IF(X8=4,3,IF(X8=3,1,0)))</f>
        <v>3</v>
      </c>
      <c r="Y7" s="108"/>
      <c r="Z7" s="107">
        <f>IF(Z8+AA8=0,"",IF(Z8=4,3,IF(Z8=3,1,0)))</f>
        <v>1</v>
      </c>
      <c r="AA7" s="108"/>
      <c r="AB7" s="107">
        <f>IF(AB8+AC8=0,"",IF(AB8=4,3,IF(AB8=3,1,0)))</f>
        <v>1</v>
      </c>
      <c r="AC7" s="108"/>
      <c r="AD7" s="107">
        <f>IF(AD8+AE8=0,"",IF(AD8=4,3,IF(AD8=3,1,0)))</f>
        <v>1</v>
      </c>
      <c r="AE7" s="108"/>
      <c r="AF7" s="107">
        <f>IF(AF8+AG8=0,"",IF(AF8=4,3,IF(AF8=3,1,0)))</f>
        <v>1</v>
      </c>
      <c r="AG7" s="108"/>
      <c r="AH7" s="107">
        <f>IF(AH8+AI8=0,"",IF(AH8=4,3,IF(AH8=3,1,0)))</f>
        <v>1</v>
      </c>
      <c r="AI7" s="108"/>
      <c r="AJ7" s="107">
        <f>IF(AJ8+AK8=0,"",IF(AJ8=4,3,IF(AJ8=3,1,0)))</f>
        <v>1</v>
      </c>
      <c r="AK7" s="108"/>
      <c r="AL7" s="107">
        <f>IF(AL8+AM8=0,"",IF(AL8=4,3,IF(AL8=3,1,0)))</f>
        <v>0</v>
      </c>
      <c r="AM7" s="108"/>
      <c r="AN7" s="107">
        <f>IF(AN8+AO8=0,"",IF(AN8=4,3,IF(AN8=3,1,0)))</f>
        <v>1</v>
      </c>
      <c r="AO7" s="108"/>
      <c r="AP7" s="120">
        <f>SUM(AP8/AQ8)</f>
        <v>1.0909090909090908</v>
      </c>
      <c r="AQ7" s="110"/>
      <c r="AS7" s="105"/>
      <c r="AT7" s="104">
        <f>IF($P7=1,$K7/2)+IF($P7=0,$K7)</f>
        <v>0</v>
      </c>
      <c r="AU7" s="104">
        <f>IF($R7=1,$K7/2)+IF($R7=0,$K7)</f>
        <v>14</v>
      </c>
      <c r="AV7" s="104">
        <f>IF($T7=1,$K58)+IF($T7=0,$K7)</f>
        <v>0</v>
      </c>
      <c r="AW7" s="104">
        <f>IF($V7=1,$K7/2)+IF($V7=0,$K7)</f>
        <v>7</v>
      </c>
      <c r="AX7" s="104">
        <f>IF($X7=1,$K7/2)+IF($X7=0,$K7)</f>
        <v>0</v>
      </c>
      <c r="AY7" s="104">
        <f>IF($Z7=1,$K7/2)+IF($Z7=0,$K7)</f>
        <v>7</v>
      </c>
      <c r="AZ7" s="104">
        <f>IF($AB7=1,$K7/2)+IF($AB7=0,$K7)</f>
        <v>7</v>
      </c>
      <c r="BA7" s="104">
        <f>IF($AD7=1,$K7/2)+IF($AD7=0,$K7)</f>
        <v>7</v>
      </c>
      <c r="BB7" s="104">
        <f>IF($AF7=1,$K7/2)+IF($AF7=0,$K7)</f>
        <v>7</v>
      </c>
      <c r="BC7" s="104">
        <f>IF($AZ7=1,$K7/2)+IF($AH7=0,$K7)</f>
        <v>0</v>
      </c>
      <c r="BD7" s="104">
        <f>IF($AJ7=1,$K7/2)+IF($AJ7=0,$K7)</f>
        <v>7</v>
      </c>
      <c r="BE7" s="104">
        <f>IF($AL7=1,$K7/2)+IF($AL7=0,$K7)</f>
        <v>14</v>
      </c>
      <c r="BF7" s="104">
        <f>IF($AN7=1,$K7/2)+IF($AN7=0,$K7)</f>
        <v>7</v>
      </c>
    </row>
    <row r="8" spans="1:58" x14ac:dyDescent="0.25">
      <c r="A8" s="118"/>
      <c r="B8" s="194"/>
      <c r="C8" s="138"/>
      <c r="D8" s="115"/>
      <c r="E8" s="119"/>
      <c r="F8" s="119"/>
      <c r="G8" s="113"/>
      <c r="H8" s="114"/>
      <c r="I8" s="116"/>
      <c r="J8" s="117"/>
      <c r="K8" s="182"/>
      <c r="L8" s="116"/>
      <c r="M8" s="111"/>
      <c r="N8" s="18"/>
      <c r="O8" s="19"/>
      <c r="P8" s="20">
        <v>4</v>
      </c>
      <c r="Q8" s="21">
        <v>0</v>
      </c>
      <c r="R8" s="20">
        <v>2</v>
      </c>
      <c r="S8" s="21">
        <v>4</v>
      </c>
      <c r="T8" s="68"/>
      <c r="U8" s="69"/>
      <c r="V8" s="20">
        <v>3</v>
      </c>
      <c r="W8" s="21">
        <v>3</v>
      </c>
      <c r="X8" s="22">
        <v>4</v>
      </c>
      <c r="Y8" s="23">
        <v>1</v>
      </c>
      <c r="Z8" s="20">
        <v>3</v>
      </c>
      <c r="AA8" s="21">
        <v>3</v>
      </c>
      <c r="AB8" s="20">
        <v>3</v>
      </c>
      <c r="AC8" s="21">
        <v>3</v>
      </c>
      <c r="AD8" s="20">
        <v>3</v>
      </c>
      <c r="AE8" s="21">
        <v>3</v>
      </c>
      <c r="AF8" s="20">
        <v>3</v>
      </c>
      <c r="AG8" s="21">
        <v>3</v>
      </c>
      <c r="AH8" s="20">
        <v>3</v>
      </c>
      <c r="AI8" s="21">
        <v>3</v>
      </c>
      <c r="AJ8" s="20">
        <v>3</v>
      </c>
      <c r="AK8" s="21">
        <v>3</v>
      </c>
      <c r="AL8" s="20">
        <v>2</v>
      </c>
      <c r="AM8" s="21">
        <v>4</v>
      </c>
      <c r="AN8" s="20">
        <v>3</v>
      </c>
      <c r="AO8" s="21">
        <v>3</v>
      </c>
      <c r="AP8" s="24">
        <f>SUM($AN8,$AL8,$AJ8,$AH8,$AF8,$AD8,$AB8,$Z8,$X8,$V8,$T8,$R8,$P8,)</f>
        <v>36</v>
      </c>
      <c r="AQ8" s="25">
        <f>SUM($AO8,$AM8,$AK8,$AI8,$AG8,$AE8,$AC8,$AA8,$Y8,$W8,$U8,$S8,$Q8,)</f>
        <v>33</v>
      </c>
      <c r="AS8" s="105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58" ht="15.75" x14ac:dyDescent="0.25">
      <c r="A9" s="118">
        <v>2</v>
      </c>
      <c r="B9" s="137" t="s">
        <v>51</v>
      </c>
      <c r="C9" s="138" t="s">
        <v>52</v>
      </c>
      <c r="D9" s="115" t="s">
        <v>50</v>
      </c>
      <c r="E9" s="113">
        <f t="shared" ref="E9" si="0">IF(G9="",0,IF(F9+G9&lt;1000,1000,F9+G9))</f>
        <v>1000</v>
      </c>
      <c r="F9" s="119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-(COUNT(N9:AO9))*2*((G9-L9)/10+50)%)*10))</f>
        <v>0</v>
      </c>
      <c r="G9" s="113">
        <v>1000</v>
      </c>
      <c r="H9" s="114">
        <f>IF(COUNT(N9:AO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)/((COUNT(N9:AO9))*2)%)</f>
        <v>8.3333333333333339</v>
      </c>
      <c r="I9" s="116">
        <f>(G9-L9)</f>
        <v>-186.41666666666674</v>
      </c>
      <c r="J9" s="117">
        <v>13</v>
      </c>
      <c r="K9" s="182">
        <f>SUM(N9:AO9)</f>
        <v>2</v>
      </c>
      <c r="L9" s="116">
        <f>(SUM($G$7:$G$34)-G9)/(COUNT($G$7:$G$34)-1)</f>
        <v>1186.4166666666667</v>
      </c>
      <c r="M9" s="111">
        <f>AT35</f>
        <v>14.5</v>
      </c>
      <c r="N9" s="112">
        <f>IF(N10+O10=0,"",IF(N10=4,3,IF(N10=3,1,0)))</f>
        <v>0</v>
      </c>
      <c r="O9" s="108"/>
      <c r="P9" s="18"/>
      <c r="Q9" s="19"/>
      <c r="R9" s="112">
        <f>IF(R10+S10=0,"",IF(R10=4,3,IF(R10=3,1,0)))</f>
        <v>0</v>
      </c>
      <c r="S9" s="108"/>
      <c r="T9" s="180" t="str">
        <f>IF(T10+U10=0,"",IF(T10=4,3,IF(T10=3,1,0)))</f>
        <v/>
      </c>
      <c r="U9" s="181"/>
      <c r="V9" s="107">
        <f>IF(V10+W10=0,"",IF(V10=4,3,IF(V10=3,1,0)))</f>
        <v>0</v>
      </c>
      <c r="W9" s="108"/>
      <c r="X9" s="107">
        <f>IF(X10+Y10=0,"",IF(X10=4,3,IF(X10=3,1,0)))</f>
        <v>1</v>
      </c>
      <c r="Y9" s="108"/>
      <c r="Z9" s="107">
        <f>IF(Z10+AA10=0,"",IF(Z10=4,3,IF(Z10=3,1,0)))</f>
        <v>0</v>
      </c>
      <c r="AA9" s="108"/>
      <c r="AB9" s="107">
        <f>IF(AB10+AC10=0,"",IF(AB10=4,3,IF(AB10=3,1,0)))</f>
        <v>0</v>
      </c>
      <c r="AC9" s="108"/>
      <c r="AD9" s="107">
        <f>IF(AD10+AE10=0,"",IF(AD10=4,3,IF(AD10=3,1,0)))</f>
        <v>0</v>
      </c>
      <c r="AE9" s="108"/>
      <c r="AF9" s="107">
        <f>IF(AF10+AG10=0,"",IF(AF10=4,3,IF(AF10=3,1,0)))</f>
        <v>1</v>
      </c>
      <c r="AG9" s="108"/>
      <c r="AH9" s="107">
        <f>IF(AH10+AI10=0,"",IF(AH10=4,3,IF(AH10=3,1,0)))</f>
        <v>0</v>
      </c>
      <c r="AI9" s="108"/>
      <c r="AJ9" s="107">
        <f>IF(AJ10+AK10=0,"",IF(AJ10=4,3,IF(AJ10=3,1,0)))</f>
        <v>0</v>
      </c>
      <c r="AK9" s="108"/>
      <c r="AL9" s="107">
        <f>IF(AL10+AM10=0,"",IF(AL10=4,3,IF(AL10=3,1,0)))</f>
        <v>0</v>
      </c>
      <c r="AM9" s="108"/>
      <c r="AN9" s="107">
        <f>IF(AN10+AO10=0,"",IF(AN10=4,3,IF(AN10=3,1,0)))</f>
        <v>0</v>
      </c>
      <c r="AO9" s="108"/>
      <c r="AP9" s="120">
        <f>SUM(AP10/AQ10)</f>
        <v>0.36956521739130432</v>
      </c>
      <c r="AQ9" s="110"/>
      <c r="AS9" s="104">
        <f>IF($N9=1,$K9/2)+IF($N9=0,$K9)</f>
        <v>2</v>
      </c>
      <c r="AT9" s="105"/>
      <c r="AU9" s="104">
        <f>IF($R9=1,$K9/2)+IF($R9=0,$K9)</f>
        <v>2</v>
      </c>
      <c r="AV9" s="104">
        <f>IF($T9=1,$K9/2)+IF($T9=0,$K9)</f>
        <v>0</v>
      </c>
      <c r="AW9" s="104">
        <f>IF($V9=1,$K9/2)+IF($V9=0,$K9)</f>
        <v>2</v>
      </c>
      <c r="AX9" s="104">
        <f>IF($X9=1,$K9/2)+IF($X9=0,$K9)</f>
        <v>1</v>
      </c>
      <c r="AY9" s="104">
        <f>IF($Z9=1,$K9/2)+IF($Z9=0,$K9)</f>
        <v>2</v>
      </c>
      <c r="AZ9" s="104">
        <f>IF($AB9=1,$K9/2)+IF($AB9=0,$K9)</f>
        <v>2</v>
      </c>
      <c r="BA9" s="104">
        <f>IF($AD9=1,$K9/2)+IF($AD9=0,$K9)</f>
        <v>2</v>
      </c>
      <c r="BB9" s="104">
        <f>IF($AF9=1,$K9/2)+IF($AF9=0,$K9)</f>
        <v>1</v>
      </c>
      <c r="BC9" s="104">
        <f>IF($AH9=1,$K9/2)+IF($AH9=0,$K9)</f>
        <v>2</v>
      </c>
      <c r="BD9" s="104">
        <f>IF($AJ9=1,$K9/2)+IF($AJ9=0,$K9)</f>
        <v>2</v>
      </c>
      <c r="BE9" s="104">
        <f>IF($AL9=1,$K9/2)+IF($AL9=0,$K9)</f>
        <v>2</v>
      </c>
      <c r="BF9" s="104">
        <f>IF($AN9=1,$K9/2)+IF($AN9=0,$K9)</f>
        <v>2</v>
      </c>
    </row>
    <row r="10" spans="1:58" x14ac:dyDescent="0.25">
      <c r="A10" s="118"/>
      <c r="B10" s="137"/>
      <c r="C10" s="138"/>
      <c r="D10" s="115"/>
      <c r="E10" s="119"/>
      <c r="F10" s="119"/>
      <c r="G10" s="113"/>
      <c r="H10" s="114"/>
      <c r="I10" s="116"/>
      <c r="J10" s="117"/>
      <c r="K10" s="182"/>
      <c r="L10" s="116"/>
      <c r="M10" s="111"/>
      <c r="N10" s="20">
        <v>0</v>
      </c>
      <c r="O10" s="21">
        <v>4</v>
      </c>
      <c r="P10" s="26"/>
      <c r="Q10" s="27"/>
      <c r="R10" s="20">
        <v>2</v>
      </c>
      <c r="S10" s="21">
        <v>4</v>
      </c>
      <c r="T10" s="68"/>
      <c r="U10" s="69"/>
      <c r="V10" s="22">
        <v>2</v>
      </c>
      <c r="W10" s="23">
        <v>4</v>
      </c>
      <c r="X10" s="20">
        <v>3</v>
      </c>
      <c r="Y10" s="21">
        <v>3</v>
      </c>
      <c r="Z10" s="20">
        <v>1</v>
      </c>
      <c r="AA10" s="21">
        <v>4</v>
      </c>
      <c r="AB10" s="20">
        <v>1</v>
      </c>
      <c r="AC10" s="21">
        <v>4</v>
      </c>
      <c r="AD10" s="20">
        <v>2</v>
      </c>
      <c r="AE10" s="21">
        <v>4</v>
      </c>
      <c r="AF10" s="20">
        <v>3</v>
      </c>
      <c r="AG10" s="21">
        <v>3</v>
      </c>
      <c r="AH10" s="20">
        <v>1</v>
      </c>
      <c r="AI10" s="21">
        <v>4</v>
      </c>
      <c r="AJ10" s="20">
        <v>0</v>
      </c>
      <c r="AK10" s="21">
        <v>4</v>
      </c>
      <c r="AL10" s="20">
        <v>2</v>
      </c>
      <c r="AM10" s="21">
        <v>4</v>
      </c>
      <c r="AN10" s="20">
        <v>0</v>
      </c>
      <c r="AO10" s="21">
        <v>4</v>
      </c>
      <c r="AP10" s="24">
        <f>SUM($AN10,$AL10,$AJ10,$AH10,$AF10,$AD10,$AB10,$Z10,$X10,$V10,$T10,$R10,$P10,$N10,)</f>
        <v>17</v>
      </c>
      <c r="AQ10" s="25">
        <f>SUM($AO10,$AM10,$AK10,$AI10,$AG10,$AE10,$AC10,$AA10,$Y10,$W10,$U10,$S10,$Q10,$O10,)</f>
        <v>46</v>
      </c>
      <c r="AS10" s="104"/>
      <c r="AT10" s="105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58" ht="15.75" x14ac:dyDescent="0.25">
      <c r="A11" s="118">
        <v>3</v>
      </c>
      <c r="B11" s="136" t="s">
        <v>53</v>
      </c>
      <c r="C11" s="138" t="s">
        <v>13</v>
      </c>
      <c r="D11" s="115" t="s">
        <v>50</v>
      </c>
      <c r="E11" s="113">
        <f t="shared" ref="E11" si="1">IF(G11="",0,IF(F11+G11&lt;1000,1000,F11+G11))</f>
        <v>1361.18</v>
      </c>
      <c r="F11" s="119">
        <f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-(COUNT(N11:AO11))*2*((G11-L11)/10+50)%)*10))</f>
        <v>55.180000000000021</v>
      </c>
      <c r="G11" s="113">
        <v>1306</v>
      </c>
      <c r="H11" s="114">
        <f t="shared" ref="H11" si="2">IF(COUNT(N11:AO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)/((COUNT(N11:AO11))*2)%)</f>
        <v>87.5</v>
      </c>
      <c r="I11" s="116">
        <f>(G11-L11)</f>
        <v>145.08333333333326</v>
      </c>
      <c r="J11" s="117">
        <v>1</v>
      </c>
      <c r="K11" s="182">
        <f>SUM(N11:AO11)</f>
        <v>30</v>
      </c>
      <c r="L11" s="116">
        <f>(SUM($G$7:$G$34)-G11)/(COUNT($G$7:$G$34)-1)</f>
        <v>1160.9166666666667</v>
      </c>
      <c r="M11" s="111">
        <f>AU35</f>
        <v>163</v>
      </c>
      <c r="N11" s="112">
        <f>IF(N12+O12=0,"",IF(N12=4,3,IF(N12=3,1,0)))</f>
        <v>3</v>
      </c>
      <c r="O11" s="108"/>
      <c r="P11" s="107">
        <f>IF(P12+Q12=0,"",IF(P12=4,3,IF(P12=3,1,0)))</f>
        <v>3</v>
      </c>
      <c r="Q11" s="108"/>
      <c r="R11" s="18"/>
      <c r="S11" s="28"/>
      <c r="T11" s="186" t="str">
        <f>IF(T12+U12=0,"",IF(T12=4,3,IF(T12=3,1,0)))</f>
        <v/>
      </c>
      <c r="U11" s="181"/>
      <c r="V11" s="107">
        <f>IF(V12+W12=0,"",IF(V12=4,3,IF(V12=3,1,0)))</f>
        <v>3</v>
      </c>
      <c r="W11" s="108"/>
      <c r="X11" s="107">
        <f>IF(X12+Y12=0,"",IF(X12=4,3,IF(X12=3,1,0)))</f>
        <v>3</v>
      </c>
      <c r="Y11" s="108"/>
      <c r="Z11" s="107">
        <f>IF(Z12+AA12=0,"",IF(Z12=4,3,IF(Z12=3,1,0)))</f>
        <v>1</v>
      </c>
      <c r="AA11" s="108"/>
      <c r="AB11" s="107">
        <f>IF(AB12+AC12=0,"",IF(AB12=4,3,IF(AB12=3,1,0)))</f>
        <v>3</v>
      </c>
      <c r="AC11" s="108"/>
      <c r="AD11" s="107">
        <f>IF(AD12+AE12=0,"",IF(AD12=4,3,IF(AD12=3,1,0)))</f>
        <v>3</v>
      </c>
      <c r="AE11" s="108"/>
      <c r="AF11" s="107">
        <f>IF(AF12+AG12=0,"",IF(AF12=4,3,IF(AF12=3,1,0)))</f>
        <v>3</v>
      </c>
      <c r="AG11" s="108"/>
      <c r="AH11" s="107">
        <f>IF(AH12+AI12=0,"",IF(AH12=4,3,IF(AH12=3,1,0)))</f>
        <v>1</v>
      </c>
      <c r="AI11" s="108"/>
      <c r="AJ11" s="107">
        <f>IF(AJ12+AK12=0,"",IF(AJ12=4,3,IF(AJ12=3,1,0)))</f>
        <v>1</v>
      </c>
      <c r="AK11" s="108"/>
      <c r="AL11" s="107">
        <f>IF(AL12+AM12=0,"",IF(AL12=4,3,IF(AL12=3,1,0)))</f>
        <v>3</v>
      </c>
      <c r="AM11" s="108"/>
      <c r="AN11" s="107">
        <f>IF(AN12+AO12=0,"",IF(AN12=4,3,IF(AN12=3,1,0)))</f>
        <v>3</v>
      </c>
      <c r="AO11" s="108"/>
      <c r="AP11" s="120">
        <f>SUM(AP12/AQ12)</f>
        <v>1.9565217391304348</v>
      </c>
      <c r="AQ11" s="110"/>
      <c r="AS11" s="104">
        <f>IF($N11=1,$K11/2)+IF($N11=0,$K11)</f>
        <v>0</v>
      </c>
      <c r="AT11" s="104">
        <f>IF($P11=1,$K11/2)+IF($P11=0,$K11)</f>
        <v>0</v>
      </c>
      <c r="AU11" s="105"/>
      <c r="AV11" s="104">
        <f>IF($T11=1,$K11/2)+IF($T11=0,$K11)</f>
        <v>0</v>
      </c>
      <c r="AW11" s="104">
        <f>IF($V11=1,$K11/2)+IF($V11=0,$K11)</f>
        <v>0</v>
      </c>
      <c r="AX11" s="104">
        <f>IF($X11=1,$K11/2)+IF($X11=0,$K11)</f>
        <v>0</v>
      </c>
      <c r="AY11" s="104">
        <f>IF($Z11=1,$K11/2)+IF($Z11=0,$K11)</f>
        <v>15</v>
      </c>
      <c r="AZ11" s="104">
        <f>IF($AB11=1,$K11/2)+IF($AB11=0,$K11)</f>
        <v>0</v>
      </c>
      <c r="BA11" s="104">
        <f>IF($AD11=1,$K11/2)+IF($AD11=0,$K11)</f>
        <v>0</v>
      </c>
      <c r="BB11" s="104">
        <f>IF($AF11=1,$K11/2)+IF($AF11=0,$K11)</f>
        <v>0</v>
      </c>
      <c r="BC11" s="104">
        <f>IF($AH11=1,$K11/2)+IF($AH11=0,$K11)</f>
        <v>15</v>
      </c>
      <c r="BD11" s="104">
        <f>IF($AJ11=1,$K11/2)+IF($AJ11=0,$K11)</f>
        <v>15</v>
      </c>
      <c r="BE11" s="104">
        <f>IF($AL11=1,$K11/2)+IF($AL11=0,$K11)</f>
        <v>0</v>
      </c>
      <c r="BF11" s="104">
        <f>IF($AN11=1,$K11/2)+IF($AN11=0,$K11)</f>
        <v>0</v>
      </c>
    </row>
    <row r="12" spans="1:58" x14ac:dyDescent="0.25">
      <c r="A12" s="118"/>
      <c r="B12" s="136"/>
      <c r="C12" s="138"/>
      <c r="D12" s="115"/>
      <c r="E12" s="119"/>
      <c r="F12" s="119"/>
      <c r="G12" s="113"/>
      <c r="H12" s="114"/>
      <c r="I12" s="116"/>
      <c r="J12" s="117"/>
      <c r="K12" s="182"/>
      <c r="L12" s="116"/>
      <c r="M12" s="111"/>
      <c r="N12" s="20">
        <v>4</v>
      </c>
      <c r="O12" s="21">
        <v>2</v>
      </c>
      <c r="P12" s="20">
        <v>4</v>
      </c>
      <c r="Q12" s="21">
        <v>2</v>
      </c>
      <c r="R12" s="26"/>
      <c r="S12" s="29"/>
      <c r="T12" s="70"/>
      <c r="U12" s="71"/>
      <c r="V12" s="20">
        <v>4</v>
      </c>
      <c r="W12" s="21">
        <v>0</v>
      </c>
      <c r="X12" s="20">
        <v>4</v>
      </c>
      <c r="Y12" s="21">
        <v>1</v>
      </c>
      <c r="Z12" s="20">
        <v>3</v>
      </c>
      <c r="AA12" s="21">
        <v>3</v>
      </c>
      <c r="AB12" s="20">
        <v>4</v>
      </c>
      <c r="AC12" s="21">
        <v>2</v>
      </c>
      <c r="AD12" s="20">
        <v>4</v>
      </c>
      <c r="AE12" s="21">
        <v>2</v>
      </c>
      <c r="AF12" s="20">
        <v>4</v>
      </c>
      <c r="AG12" s="21">
        <v>1</v>
      </c>
      <c r="AH12" s="20">
        <v>3</v>
      </c>
      <c r="AI12" s="21">
        <v>3</v>
      </c>
      <c r="AJ12" s="20">
        <v>3</v>
      </c>
      <c r="AK12" s="21">
        <v>3</v>
      </c>
      <c r="AL12" s="20">
        <v>4</v>
      </c>
      <c r="AM12" s="21">
        <v>2</v>
      </c>
      <c r="AN12" s="20">
        <v>4</v>
      </c>
      <c r="AO12" s="21">
        <v>2</v>
      </c>
      <c r="AP12" s="24">
        <f>SUM($AN12,$AL12,$AJ12,$AH12,$AF12,$AD12,$AB12,$Z12,$X12,$V12,$T12,$R12,$P12,$N12,)</f>
        <v>45</v>
      </c>
      <c r="AQ12" s="25">
        <f>SUM($AO12,$AM12,$AK12,$AI12,$AG12,$AE12,$AC12,$AA12,$Y12,$W12,$U12,$S12,$Q12,$O12,)</f>
        <v>23</v>
      </c>
      <c r="AS12" s="104"/>
      <c r="AT12" s="104"/>
      <c r="AU12" s="105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58" ht="15.75" x14ac:dyDescent="0.25">
      <c r="A13" s="191">
        <v>4</v>
      </c>
      <c r="B13" s="192"/>
      <c r="C13" s="193"/>
      <c r="D13" s="187"/>
      <c r="E13" s="187">
        <f t="shared" ref="E13" si="3">IF(G13="",0,IF(F13+G13&lt;1000,1000,F13+G13))</f>
        <v>0</v>
      </c>
      <c r="F13" s="189">
        <f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-(COUNT(N13:AO13))*2*((G13-L13)/10+50)%)*10))</f>
        <v>0</v>
      </c>
      <c r="G13" s="187"/>
      <c r="H13" s="188">
        <f t="shared" ref="H13" si="4">IF(COUNT(N13:AO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)/((COUNT(N13:AO13))*2)%)</f>
        <v>0</v>
      </c>
      <c r="I13" s="189">
        <f>(G13-L13)</f>
        <v>-1269.75</v>
      </c>
      <c r="J13" s="190"/>
      <c r="K13" s="182">
        <f>SUM(N13:AO13)</f>
        <v>0</v>
      </c>
      <c r="L13" s="189">
        <f>(SUM($G$7:$G$34)-G13)/(COUNT($G$7:$G$34)-1)</f>
        <v>1269.75</v>
      </c>
      <c r="M13" s="185">
        <f>AV35</f>
        <v>0</v>
      </c>
      <c r="N13" s="186" t="str">
        <f>IF(N14+O14=0,"",IF(N14=4,3,IF(N14=3,1,0)))</f>
        <v/>
      </c>
      <c r="O13" s="181"/>
      <c r="P13" s="180" t="str">
        <f>IF(P14+Q14=0,"",IF(P14=4,3,IF(P14=3,1,0)))</f>
        <v/>
      </c>
      <c r="Q13" s="181"/>
      <c r="R13" s="180" t="str">
        <f>IF(R14+S14=0,"",IF(R14=4,3,IF(R14=3,1,0)))</f>
        <v/>
      </c>
      <c r="S13" s="181"/>
      <c r="T13" s="72"/>
      <c r="U13" s="73"/>
      <c r="V13" s="186" t="str">
        <f>IF(V14+W14=0,"",IF(V14=4,3,IF(V14=3,1,0)))</f>
        <v/>
      </c>
      <c r="W13" s="181"/>
      <c r="X13" s="180" t="str">
        <f>IF(X14+Y14=0,"",IF(X14=4,3,IF(X14=3,1,0)))</f>
        <v/>
      </c>
      <c r="Y13" s="181"/>
      <c r="Z13" s="180" t="str">
        <f>IF(Z14+AA14=0,"",IF(Z14=4,3,IF(Z14=3,1,0)))</f>
        <v/>
      </c>
      <c r="AA13" s="181"/>
      <c r="AB13" s="180" t="str">
        <f>IF(AB14+AC14=0,"",IF(AB14=4,3,IF(AB14=3,1,0)))</f>
        <v/>
      </c>
      <c r="AC13" s="181"/>
      <c r="AD13" s="180" t="str">
        <f>IF(AD14+AE14=0,"",IF(AD14=4,3,IF(AD14=3,1,0)))</f>
        <v/>
      </c>
      <c r="AE13" s="181"/>
      <c r="AF13" s="180" t="str">
        <f>IF(AF14+AG14=0,"",IF(AF14=4,3,IF(AF14=3,1,0)))</f>
        <v/>
      </c>
      <c r="AG13" s="181"/>
      <c r="AH13" s="180" t="str">
        <f>IF(AH14+AI14=0,"",IF(AH14=4,3,IF(AH14=3,1,0)))</f>
        <v/>
      </c>
      <c r="AI13" s="181"/>
      <c r="AJ13" s="180" t="str">
        <f>IF(AJ14+AK14=0,"",IF(AJ14=4,3,IF(AJ14=3,1,0)))</f>
        <v/>
      </c>
      <c r="AK13" s="181"/>
      <c r="AL13" s="180" t="str">
        <f>IF(AL14+AM14=0,"",IF(AL14=4,3,IF(AL14=3,1,0)))</f>
        <v/>
      </c>
      <c r="AM13" s="181"/>
      <c r="AN13" s="180" t="str">
        <f>IF(AN14+AO14=0,"",IF(AN14=4,3,IF(AN14=3,1,0)))</f>
        <v/>
      </c>
      <c r="AO13" s="181"/>
      <c r="AP13" s="183" t="e">
        <f>SUM(AP14/AQ14)</f>
        <v>#DIV/0!</v>
      </c>
      <c r="AQ13" s="184"/>
      <c r="AS13" s="104">
        <f>IF($N13=1,$K13/2)+IF($N13=0,$K13)</f>
        <v>0</v>
      </c>
      <c r="AT13" s="104">
        <f>IF($P13=1,$K13/2)+IF($P13=0,$K13)</f>
        <v>0</v>
      </c>
      <c r="AU13" s="104">
        <f>IF($R13=1,$K13/2)+IF($R13=0,$K13)</f>
        <v>0</v>
      </c>
      <c r="AV13" s="105"/>
      <c r="AW13" s="104">
        <f>IF($V13=1,$K13/2)+IF($V13=0,$K13)</f>
        <v>0</v>
      </c>
      <c r="AX13" s="104">
        <f>IF($X13=1,$K13/2)+IF($X13=0,$K13)</f>
        <v>0</v>
      </c>
      <c r="AY13" s="104">
        <f>IF($Z13=1,$K13/2)+IF($Z13=0,$K13)</f>
        <v>0</v>
      </c>
      <c r="AZ13" s="104">
        <f>IF($AB13=1,$K13/2)+IF($AB13=0,$K13)</f>
        <v>0</v>
      </c>
      <c r="BA13" s="104">
        <f>IF($AD13=1,$K13/2)+IF($AD13=0,$K13)</f>
        <v>0</v>
      </c>
      <c r="BB13" s="104">
        <f>IF($AF13=1,$K13/2)+IF($AF13=0,$K13)</f>
        <v>0</v>
      </c>
      <c r="BC13" s="104">
        <f>IF($AH13=1,$K13/2)+IF($AH13=0,$K13)</f>
        <v>0</v>
      </c>
      <c r="BD13" s="104">
        <f>IF($AJ13=1,$K13/2)+IF($AJ13=0,$K13)</f>
        <v>0</v>
      </c>
      <c r="BE13" s="104">
        <f>IF($AL13=1,$K13/2)+IF($AL13=0,$K13)</f>
        <v>0</v>
      </c>
      <c r="BF13" s="104">
        <f>IF($AN13=1,$K13/2)+IF($AN13=0,$K13)</f>
        <v>0</v>
      </c>
    </row>
    <row r="14" spans="1:58" x14ac:dyDescent="0.25">
      <c r="A14" s="191"/>
      <c r="B14" s="192"/>
      <c r="C14" s="193"/>
      <c r="D14" s="187"/>
      <c r="E14" s="189"/>
      <c r="F14" s="189"/>
      <c r="G14" s="187"/>
      <c r="H14" s="188"/>
      <c r="I14" s="189"/>
      <c r="J14" s="190"/>
      <c r="K14" s="182"/>
      <c r="L14" s="189"/>
      <c r="M14" s="185"/>
      <c r="N14" s="68"/>
      <c r="O14" s="69"/>
      <c r="P14" s="68"/>
      <c r="Q14" s="69"/>
      <c r="R14" s="70"/>
      <c r="S14" s="71"/>
      <c r="T14" s="74"/>
      <c r="U14" s="75"/>
      <c r="V14" s="68"/>
      <c r="W14" s="69"/>
      <c r="X14" s="68"/>
      <c r="Y14" s="69"/>
      <c r="Z14" s="68"/>
      <c r="AA14" s="69"/>
      <c r="AB14" s="68"/>
      <c r="AC14" s="69"/>
      <c r="AD14" s="68"/>
      <c r="AE14" s="69"/>
      <c r="AF14" s="68"/>
      <c r="AG14" s="69"/>
      <c r="AH14" s="68"/>
      <c r="AI14" s="69"/>
      <c r="AJ14" s="68"/>
      <c r="AK14" s="69"/>
      <c r="AL14" s="68"/>
      <c r="AM14" s="69"/>
      <c r="AN14" s="68"/>
      <c r="AO14" s="69"/>
      <c r="AP14" s="76">
        <f>SUM($AN14,$AL14,$AJ14,$AH14,$AF14,$AD14,$AB14,$Z14,$X14,$V14,$T14,$R14,$P14,$N14,)</f>
        <v>0</v>
      </c>
      <c r="AQ14" s="77">
        <f>SUM($AO14,$AM14,$AK14,$AI14,$AG14,$AE14,$AC14,$AA14,$Y14,$W14,$U14,$S14,$Q14,$O14,)</f>
        <v>0</v>
      </c>
      <c r="AS14" s="104"/>
      <c r="AT14" s="104"/>
      <c r="AU14" s="104"/>
      <c r="AV14" s="105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</row>
    <row r="15" spans="1:58" ht="15.75" x14ac:dyDescent="0.25">
      <c r="A15" s="118">
        <v>5</v>
      </c>
      <c r="B15" s="136" t="s">
        <v>54</v>
      </c>
      <c r="C15" s="138" t="s">
        <v>52</v>
      </c>
      <c r="D15" s="115" t="s">
        <v>50</v>
      </c>
      <c r="E15" s="113">
        <f t="shared" ref="E15" si="5">IF(G15="",0,IF(F15+G15&lt;1000,1000,F15+G15))</f>
        <v>1252.68</v>
      </c>
      <c r="F15" s="119">
        <f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-(COUNT(N15:AO15))*2*((G15-L15)/10+50)%)*10))</f>
        <v>-28.320000000000007</v>
      </c>
      <c r="G15" s="113">
        <v>1281</v>
      </c>
      <c r="H15" s="114">
        <f t="shared" ref="H15" si="6">IF(COUNT(N15:AO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)/((COUNT(N15:AO15))*2)%)</f>
        <v>50</v>
      </c>
      <c r="I15" s="116">
        <f>(G15-L15)</f>
        <v>118</v>
      </c>
      <c r="J15" s="117">
        <v>7</v>
      </c>
      <c r="K15" s="182">
        <f>SUM(N15:AO15)</f>
        <v>17</v>
      </c>
      <c r="L15" s="116">
        <f>(SUM($G$7:$G$34)-G15)/(COUNT($G$7:$G$34)-1)</f>
        <v>1163</v>
      </c>
      <c r="M15" s="111">
        <f>AW35</f>
        <v>76</v>
      </c>
      <c r="N15" s="112">
        <f>IF(N16+O16=0,"",IF(N16=4,3,IF(N16=3,1,0)))</f>
        <v>1</v>
      </c>
      <c r="O15" s="108"/>
      <c r="P15" s="107">
        <f>IF(P16+Q16=0,"",IF(P16=4,3,IF(P16=3,1,0)))</f>
        <v>3</v>
      </c>
      <c r="Q15" s="108"/>
      <c r="R15" s="107">
        <f>IF(R16+S16=0,"",IF(R16=4,3,IF(R16=3,1,0)))</f>
        <v>0</v>
      </c>
      <c r="S15" s="108"/>
      <c r="T15" s="180" t="str">
        <f>IF(T16+U16=0,"",IF(T16=4,3,IF(T16=3,1,0)))</f>
        <v/>
      </c>
      <c r="U15" s="181"/>
      <c r="V15" s="18"/>
      <c r="W15" s="28"/>
      <c r="X15" s="112">
        <f>IF(X16+Y16=0,"",IF(X16=4,3,IF(X16=3,1,0)))</f>
        <v>3</v>
      </c>
      <c r="Y15" s="108"/>
      <c r="Z15" s="107">
        <f>IF(Z16+AA16=0,"",IF(Z16=4,3,IF(Z16=3,1,0)))</f>
        <v>0</v>
      </c>
      <c r="AA15" s="108"/>
      <c r="AB15" s="107">
        <f>IF(AB16+AC16=0,"",IF(AB16=4,3,IF(AB16=3,1,0)))</f>
        <v>0</v>
      </c>
      <c r="AC15" s="108"/>
      <c r="AD15" s="107">
        <f>IF(AD16+AE16=0,"",IF(AD16=4,3,IF(AD16=3,1,0)))</f>
        <v>3</v>
      </c>
      <c r="AE15" s="108"/>
      <c r="AF15" s="107">
        <f>IF(AF16+AG16=0,"",IF(AF16=4,3,IF(AF16=3,1,0)))</f>
        <v>3</v>
      </c>
      <c r="AG15" s="108"/>
      <c r="AH15" s="107">
        <f>IF(AH16+AI16=0,"",IF(AH16=4,3,IF(AH16=3,1,0)))</f>
        <v>0</v>
      </c>
      <c r="AI15" s="108"/>
      <c r="AJ15" s="107">
        <f>IF(AJ16+AK16=0,"",IF(AJ16=4,3,IF(AJ16=3,1,0)))</f>
        <v>1</v>
      </c>
      <c r="AK15" s="108"/>
      <c r="AL15" s="107">
        <f>IF(AL16+AM16=0,"",IF(AL16=4,3,IF(AL16=3,1,0)))</f>
        <v>0</v>
      </c>
      <c r="AM15" s="108"/>
      <c r="AN15" s="107">
        <f>IF(AN16+AO16=0,"",IF(AN16=4,3,IF(AN16=3,1,0)))</f>
        <v>3</v>
      </c>
      <c r="AO15" s="108"/>
      <c r="AP15" s="120">
        <f>SUM(AP16/AQ16)</f>
        <v>0.82352941176470584</v>
      </c>
      <c r="AQ15" s="110"/>
      <c r="AR15" s="30"/>
      <c r="AS15" s="104">
        <f>IF($N15=1,$K15/2)+IF($N15=0,$K15)</f>
        <v>8.5</v>
      </c>
      <c r="AT15" s="104">
        <f>IF($P15=1,$K15/2)+IF($P15=0,$K15)</f>
        <v>0</v>
      </c>
      <c r="AU15" s="104">
        <f>IF($R15=1,$K15/2)+IF($R15=0,$K15)</f>
        <v>17</v>
      </c>
      <c r="AV15" s="104">
        <f>IF($T15=1,$K15/2)+IF($T15=0,$K15)</f>
        <v>0</v>
      </c>
      <c r="AW15" s="105"/>
      <c r="AX15" s="104">
        <f>IF($X15=1,$K15/2)+IF($X15=0,$K15)</f>
        <v>0</v>
      </c>
      <c r="AY15" s="104">
        <f>IF($Z15=1,$K15/2)+IF($Z15=0,$K15)</f>
        <v>17</v>
      </c>
      <c r="AZ15" s="104">
        <f>IF($AB15=1,$K15/2)+IF($AB15=0,$K15)</f>
        <v>17</v>
      </c>
      <c r="BA15" s="104">
        <f>IF($AD15=1,$K15/2)+IF($AD15=0,$K15)</f>
        <v>0</v>
      </c>
      <c r="BB15" s="104">
        <f>IF($AF15=1,$K15/2)+IF($AF15=0,$K15)</f>
        <v>0</v>
      </c>
      <c r="BC15" s="104">
        <f>IF($AH15=1,$K15/2)+IF($AH15=0,$K15)</f>
        <v>17</v>
      </c>
      <c r="BD15" s="104">
        <f>IF($AJ15=1,$K15/2)+IF($AJ15=0,$K15)</f>
        <v>8.5</v>
      </c>
      <c r="BE15" s="104">
        <f>IF($AL15=1,$K15/2)+IF($AL15=0,$K15)</f>
        <v>17</v>
      </c>
      <c r="BF15" s="104">
        <f>IF($AN15=1,$K15/2)+IF($AN15=0,$K15)</f>
        <v>0</v>
      </c>
    </row>
    <row r="16" spans="1:58" x14ac:dyDescent="0.25">
      <c r="A16" s="118"/>
      <c r="B16" s="136"/>
      <c r="C16" s="138"/>
      <c r="D16" s="115"/>
      <c r="E16" s="119"/>
      <c r="F16" s="119"/>
      <c r="G16" s="113"/>
      <c r="H16" s="114"/>
      <c r="I16" s="116"/>
      <c r="J16" s="117"/>
      <c r="K16" s="182"/>
      <c r="L16" s="116"/>
      <c r="M16" s="111"/>
      <c r="N16" s="20">
        <v>3</v>
      </c>
      <c r="O16" s="21">
        <v>3</v>
      </c>
      <c r="P16" s="22">
        <v>4</v>
      </c>
      <c r="Q16" s="23">
        <v>2</v>
      </c>
      <c r="R16" s="20">
        <v>0</v>
      </c>
      <c r="S16" s="21">
        <v>4</v>
      </c>
      <c r="T16" s="68"/>
      <c r="U16" s="69"/>
      <c r="V16" s="26"/>
      <c r="W16" s="29"/>
      <c r="X16" s="20">
        <v>4</v>
      </c>
      <c r="Y16" s="21">
        <v>2</v>
      </c>
      <c r="Z16" s="20">
        <v>2</v>
      </c>
      <c r="AA16" s="21">
        <v>4</v>
      </c>
      <c r="AB16" s="20">
        <v>0</v>
      </c>
      <c r="AC16" s="21">
        <v>4</v>
      </c>
      <c r="AD16" s="20">
        <v>4</v>
      </c>
      <c r="AE16" s="21">
        <v>1</v>
      </c>
      <c r="AF16" s="20">
        <v>4</v>
      </c>
      <c r="AG16" s="21">
        <v>2</v>
      </c>
      <c r="AH16" s="20">
        <v>0</v>
      </c>
      <c r="AI16" s="21">
        <v>4</v>
      </c>
      <c r="AJ16" s="20">
        <v>3</v>
      </c>
      <c r="AK16" s="21">
        <v>3</v>
      </c>
      <c r="AL16" s="20">
        <v>0</v>
      </c>
      <c r="AM16" s="21">
        <v>4</v>
      </c>
      <c r="AN16" s="20">
        <v>4</v>
      </c>
      <c r="AO16" s="21">
        <v>1</v>
      </c>
      <c r="AP16" s="24">
        <f>SUM($AN16,$AL16,$AJ16,$AH16,$AF16,$AD16,$AB16,$Z16,$X16,$V16,$T16,$R16,$P16,$N16,)</f>
        <v>28</v>
      </c>
      <c r="AQ16" s="25">
        <f>SUM($AO16,$AM16,$AK16,$AI16,$AG16,$AE16,$AC16,$AA16,$Y16,$W16,$U16,$S16,$Q16,$O16,)</f>
        <v>34</v>
      </c>
      <c r="AS16" s="104"/>
      <c r="AT16" s="104"/>
      <c r="AU16" s="104"/>
      <c r="AV16" s="104"/>
      <c r="AW16" s="105"/>
      <c r="AX16" s="104"/>
      <c r="AY16" s="104"/>
      <c r="AZ16" s="104"/>
      <c r="BA16" s="104"/>
      <c r="BB16" s="104"/>
      <c r="BC16" s="104"/>
      <c r="BD16" s="104"/>
      <c r="BE16" s="104"/>
      <c r="BF16" s="104"/>
    </row>
    <row r="17" spans="1:58" ht="15.75" x14ac:dyDescent="0.25">
      <c r="A17" s="118">
        <v>6</v>
      </c>
      <c r="B17" s="136" t="s">
        <v>55</v>
      </c>
      <c r="C17" s="138" t="s">
        <v>52</v>
      </c>
      <c r="D17" s="115" t="s">
        <v>50</v>
      </c>
      <c r="E17" s="113">
        <f t="shared" ref="E17" si="7">IF(G17="",0,IF(F17+G17&lt;1000,1000,F17+G17))</f>
        <v>1000</v>
      </c>
      <c r="F17" s="119">
        <f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-(COUNT(N17:AO17))*2*((G17-L17)/10+50)%)*10))</f>
        <v>0</v>
      </c>
      <c r="G17" s="113">
        <v>1000</v>
      </c>
      <c r="H17" s="114">
        <f t="shared" ref="H17" si="8">IF(COUNT(N17:AO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)/((COUNT(N17:AO17))*2)%)</f>
        <v>25</v>
      </c>
      <c r="I17" s="116">
        <f>(G17-L17)</f>
        <v>-186.41666666666674</v>
      </c>
      <c r="J17" s="117">
        <v>11</v>
      </c>
      <c r="K17" s="182">
        <f>SUM(N17:AO17)</f>
        <v>8</v>
      </c>
      <c r="L17" s="116">
        <f>(SUM($G$7:$G$34)-G17)/(COUNT($G$7:$G$34)-1)</f>
        <v>1186.4166666666667</v>
      </c>
      <c r="M17" s="111">
        <f>AX35</f>
        <v>43</v>
      </c>
      <c r="N17" s="112">
        <f>IF(N18+O18=0,"",IF(N18=4,3,IF(N18=3,1,0)))</f>
        <v>0</v>
      </c>
      <c r="O17" s="108"/>
      <c r="P17" s="107">
        <f>IF(P18+Q18=0,"",IF(P18=4,3,IF(P18=3,1,0)))</f>
        <v>1</v>
      </c>
      <c r="Q17" s="108"/>
      <c r="R17" s="107">
        <f>IF(R18+S18=0,"",IF(R18=4,3,IF(R18=3,1,0)))</f>
        <v>0</v>
      </c>
      <c r="S17" s="108"/>
      <c r="T17" s="180" t="str">
        <f>IF(T18+U18=0,"",IF(T18=4,3,IF(T18=3,1,0)))</f>
        <v/>
      </c>
      <c r="U17" s="181"/>
      <c r="V17" s="107">
        <f>IF(V18+W18=0,"",IF(V18=4,3,IF(V18=3,1,0)))</f>
        <v>0</v>
      </c>
      <c r="W17" s="108"/>
      <c r="X17" s="18"/>
      <c r="Y17" s="28"/>
      <c r="Z17" s="112">
        <f>IF(Z18+AA18=0,"",IF(Z18=4,3,IF(Z18=3,1,0)))</f>
        <v>3</v>
      </c>
      <c r="AA17" s="108"/>
      <c r="AB17" s="107">
        <f>IF(AB18+AC18=0,"",IF(AB18=4,3,IF(AB18=3,1,0)))</f>
        <v>0</v>
      </c>
      <c r="AC17" s="108"/>
      <c r="AD17" s="107">
        <f>IF(AD18+AE18=0,"",IF(AD18=4,3,IF(AD18=3,1,0)))</f>
        <v>0</v>
      </c>
      <c r="AE17" s="108"/>
      <c r="AF17" s="107">
        <f>IF(AF18+AG18=0,"",IF(AF18=4,3,IF(AF18=3,1,0)))</f>
        <v>0</v>
      </c>
      <c r="AG17" s="108"/>
      <c r="AH17" s="107">
        <f>IF(AH18+AI18=0,"",IF(AH18=4,3,IF(AH18=3,1,0)))</f>
        <v>1</v>
      </c>
      <c r="AI17" s="108"/>
      <c r="AJ17" s="107">
        <f>IF(AJ18+AK18=0,"",IF(AJ18=4,3,IF(AJ18=3,1,0)))</f>
        <v>0</v>
      </c>
      <c r="AK17" s="108"/>
      <c r="AL17" s="107">
        <f>IF(AL18+AM18=0,"",IF(AL18=4,3,IF(AL18=3,1,0)))</f>
        <v>3</v>
      </c>
      <c r="AM17" s="108"/>
      <c r="AN17" s="107">
        <f>IF(AN18+AO18=0,"",IF(AN18=4,3,IF(AN18=3,1,0)))</f>
        <v>0</v>
      </c>
      <c r="AO17" s="108"/>
      <c r="AP17" s="120">
        <f>SUM(AP18/AQ18)</f>
        <v>0.56097560975609762</v>
      </c>
      <c r="AQ17" s="110"/>
      <c r="AS17" s="104">
        <f>IF($N17=1,$K17/2)+IF($N17=0,$K17)</f>
        <v>8</v>
      </c>
      <c r="AT17" s="104">
        <f>IF($P17=1,$K17/2)+IF($P17=0,$K17)</f>
        <v>4</v>
      </c>
      <c r="AU17" s="104">
        <f>IF($R17=1,$K17/2)+IF($R17=0,$K17)</f>
        <v>8</v>
      </c>
      <c r="AV17" s="104">
        <f>IF($T17=1,$K17/2)+IF($T17=0,$K17)</f>
        <v>0</v>
      </c>
      <c r="AW17" s="104">
        <f>IF($V17=1,$K17/2)+IF($V17=0,$K17)</f>
        <v>8</v>
      </c>
      <c r="AX17" s="105"/>
      <c r="AY17" s="104">
        <f>IF($Z17=1,$K17/2)+IF($Z17=0,$K17)</f>
        <v>0</v>
      </c>
      <c r="AZ17" s="104">
        <f>IF($AB17=1,$K17/2)+IF($AB17=0,$K17)</f>
        <v>8</v>
      </c>
      <c r="BA17" s="104">
        <f>IF($AD17=1,$K17/2)+IF($AD17=0,$K17)</f>
        <v>8</v>
      </c>
      <c r="BB17" s="104">
        <f>IF($AF17=1,$K17/2)+IF($AF17=0,$K17)</f>
        <v>8</v>
      </c>
      <c r="BC17" s="104">
        <f>IF($AH17=1,$K17/2)+IF($AH17=0,$K17)</f>
        <v>4</v>
      </c>
      <c r="BD17" s="104">
        <f>IF($AJ17=1,$K17/2)+IF($AJ17=0,$K17)</f>
        <v>8</v>
      </c>
      <c r="BE17" s="104">
        <f>IF($AL17=1,$K17/2)+IF($AL17=0,$K17)</f>
        <v>0</v>
      </c>
      <c r="BF17" s="104">
        <f>IF($AN17=1,$K17/2)+IF($AN17=0,$K17)</f>
        <v>8</v>
      </c>
    </row>
    <row r="18" spans="1:58" x14ac:dyDescent="0.25">
      <c r="A18" s="118"/>
      <c r="B18" s="136"/>
      <c r="C18" s="138"/>
      <c r="D18" s="115"/>
      <c r="E18" s="119"/>
      <c r="F18" s="119"/>
      <c r="G18" s="113"/>
      <c r="H18" s="114"/>
      <c r="I18" s="116"/>
      <c r="J18" s="117"/>
      <c r="K18" s="182"/>
      <c r="L18" s="116"/>
      <c r="M18" s="111"/>
      <c r="N18" s="22">
        <v>1</v>
      </c>
      <c r="O18" s="23">
        <v>4</v>
      </c>
      <c r="P18" s="20">
        <v>3</v>
      </c>
      <c r="Q18" s="21">
        <v>3</v>
      </c>
      <c r="R18" s="20">
        <v>1</v>
      </c>
      <c r="S18" s="21">
        <v>4</v>
      </c>
      <c r="T18" s="68"/>
      <c r="U18" s="69"/>
      <c r="V18" s="20">
        <v>2</v>
      </c>
      <c r="W18" s="21">
        <v>4</v>
      </c>
      <c r="X18" s="26"/>
      <c r="Y18" s="29"/>
      <c r="Z18" s="20">
        <v>4</v>
      </c>
      <c r="AA18" s="21">
        <v>1</v>
      </c>
      <c r="AB18" s="20">
        <v>1</v>
      </c>
      <c r="AC18" s="21">
        <v>4</v>
      </c>
      <c r="AD18" s="20">
        <v>1</v>
      </c>
      <c r="AE18" s="21">
        <v>4</v>
      </c>
      <c r="AF18" s="20">
        <v>0</v>
      </c>
      <c r="AG18" s="21">
        <v>4</v>
      </c>
      <c r="AH18" s="20">
        <v>3</v>
      </c>
      <c r="AI18" s="21">
        <v>3</v>
      </c>
      <c r="AJ18" s="20">
        <v>1</v>
      </c>
      <c r="AK18" s="21">
        <v>4</v>
      </c>
      <c r="AL18" s="20">
        <v>4</v>
      </c>
      <c r="AM18" s="21">
        <v>2</v>
      </c>
      <c r="AN18" s="20">
        <v>2</v>
      </c>
      <c r="AO18" s="21">
        <v>4</v>
      </c>
      <c r="AP18" s="24">
        <f>SUM($AN18,$AL18,$AJ18,$AH18,$AF18,$AD18,$AB18,$Z18,$X18,$V18,$T18,$R18,$P18,$N18,)</f>
        <v>23</v>
      </c>
      <c r="AQ18" s="25">
        <f>SUM($AO18,$AM18,$AK18,$AI18,$AG18,$AE18,$AC18,$AA18,$Y18,$W18,$U18,$S18,$Q18,$O18,)</f>
        <v>41</v>
      </c>
      <c r="AS18" s="104"/>
      <c r="AT18" s="104"/>
      <c r="AU18" s="104"/>
      <c r="AV18" s="104"/>
      <c r="AW18" s="104"/>
      <c r="AX18" s="105"/>
      <c r="AY18" s="104"/>
      <c r="AZ18" s="104"/>
      <c r="BA18" s="104"/>
      <c r="BB18" s="104"/>
      <c r="BC18" s="104"/>
      <c r="BD18" s="104"/>
      <c r="BE18" s="104"/>
      <c r="BF18" s="104"/>
    </row>
    <row r="19" spans="1:58" ht="15.75" x14ac:dyDescent="0.25">
      <c r="A19" s="118">
        <v>7</v>
      </c>
      <c r="B19" s="136" t="s">
        <v>56</v>
      </c>
      <c r="C19" s="138" t="s">
        <v>52</v>
      </c>
      <c r="D19" s="115" t="s">
        <v>50</v>
      </c>
      <c r="E19" s="113">
        <f t="shared" ref="E19" si="9">IF(G19="",0,IF(F19+G19&lt;1000,1000,F19+G19))</f>
        <v>1011.38</v>
      </c>
      <c r="F19" s="119">
        <f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-(COUNT(N19:AO19))*2*((G19-L19)/10+50)%)*10))</f>
        <v>-24.61999999999998</v>
      </c>
      <c r="G19" s="113">
        <v>1036</v>
      </c>
      <c r="H19" s="114">
        <f t="shared" ref="H19" si="10">IF(COUNT(N19:AO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)/((COUNT(N19:AO19))*2)%)</f>
        <v>25</v>
      </c>
      <c r="I19" s="116">
        <f>(G19-L19)</f>
        <v>-147.41666666666674</v>
      </c>
      <c r="J19" s="117">
        <v>12</v>
      </c>
      <c r="K19" s="182">
        <f>SUM(N19:AO19)</f>
        <v>8</v>
      </c>
      <c r="L19" s="116">
        <f>(SUM($G$7:$G$34)-G19)/(COUNT($G$7:$G$34)-1)</f>
        <v>1183.4166666666667</v>
      </c>
      <c r="M19" s="111">
        <f>AY35</f>
        <v>41</v>
      </c>
      <c r="N19" s="112">
        <f>IF(N20+O20=0,"",IF(N20=4,3,IF(N20=3,1,0)))</f>
        <v>1</v>
      </c>
      <c r="O19" s="108"/>
      <c r="P19" s="107">
        <f>IF(P20+Q20=0,"",IF(P20=4,3,IF(P20=3,1,0)))</f>
        <v>3</v>
      </c>
      <c r="Q19" s="108"/>
      <c r="R19" s="107">
        <f>IF(R20+S20=0,"",IF(R20=4,3,IF(R20=3,1,0)))</f>
        <v>1</v>
      </c>
      <c r="S19" s="108"/>
      <c r="T19" s="180" t="str">
        <f>IF(T20+U20=0,"",IF(T20=4,3,IF(T20=3,1,0)))</f>
        <v/>
      </c>
      <c r="U19" s="181"/>
      <c r="V19" s="107">
        <f>IF(V20+W20=0,"",IF(V20=4,3,IF(V20=3,1,0)))</f>
        <v>3</v>
      </c>
      <c r="W19" s="108"/>
      <c r="X19" s="107">
        <f>IF(X20+Y20=0,"",IF(X20=4,3,IF(X20=3,1,0)))</f>
        <v>0</v>
      </c>
      <c r="Y19" s="108"/>
      <c r="Z19" s="18"/>
      <c r="AA19" s="28"/>
      <c r="AB19" s="112">
        <f>IF(AB20+AC20=0,"",IF(AB20=4,3,IF(AB20=3,1,0)))</f>
        <v>0</v>
      </c>
      <c r="AC19" s="108"/>
      <c r="AD19" s="107">
        <f>IF(AD20+AE20=0,"",IF(AD20=4,3,IF(AD20=3,1,0)))</f>
        <v>0</v>
      </c>
      <c r="AE19" s="108"/>
      <c r="AF19" s="107">
        <f>IF(AF20+AG20=0,"",IF(AF20=4,3,IF(AF20=3,1,0)))</f>
        <v>0</v>
      </c>
      <c r="AG19" s="108"/>
      <c r="AH19" s="107">
        <f>IF(AH20+AI20=0,"",IF(AH20=4,3,IF(AH20=3,1,0)))</f>
        <v>0</v>
      </c>
      <c r="AI19" s="108"/>
      <c r="AJ19" s="107">
        <f>IF(AJ20+AK20=0,"",IF(AJ20=4,3,IF(AJ20=3,1,0)))</f>
        <v>0</v>
      </c>
      <c r="AK19" s="108"/>
      <c r="AL19" s="107">
        <f>IF(AL20+AM20=0,"",IF(AL20=4,3,IF(AL20=3,1,0)))</f>
        <v>0</v>
      </c>
      <c r="AM19" s="108"/>
      <c r="AN19" s="107">
        <f>IF(AN20+AO20=0,"",IF(AN20=4,3,IF(AN20=3,1,0)))</f>
        <v>0</v>
      </c>
      <c r="AO19" s="108"/>
      <c r="AP19" s="120">
        <f>SUM(AP20/AQ20)</f>
        <v>0.56097560975609762</v>
      </c>
      <c r="AQ19" s="110"/>
      <c r="AS19" s="104">
        <f>IF($N19=1,$K19/2)+IF($N19=0,$K19)</f>
        <v>4</v>
      </c>
      <c r="AT19" s="104">
        <f>IF($P19=1,$K19/2)+IF($P19=0,$K19)</f>
        <v>0</v>
      </c>
      <c r="AU19" s="104">
        <f>IF($R19=1,$K19/2)+IF($R19=0,$K19)</f>
        <v>4</v>
      </c>
      <c r="AV19" s="104">
        <f>IF($T19=1,$K19/2)+IF($T19=0,$K19)</f>
        <v>0</v>
      </c>
      <c r="AW19" s="104">
        <f>IF($V19=1,$K19/2)+IF($V19=0,$K19)</f>
        <v>0</v>
      </c>
      <c r="AX19" s="104">
        <f>IF($X19=1,$K19/2)+IF($X19=0,$K19)</f>
        <v>8</v>
      </c>
      <c r="AY19" s="105"/>
      <c r="AZ19" s="104">
        <f>IF($AB19=1,$K19/2)+IF($AB19=0,$K19)</f>
        <v>8</v>
      </c>
      <c r="BA19" s="104">
        <f>IF($AD19=1,$K19/2)+IF($AD19=0,$K19)</f>
        <v>8</v>
      </c>
      <c r="BB19" s="104">
        <f>IF($AF19=1,$K19/2)+IF($AF19=0,$K19)</f>
        <v>8</v>
      </c>
      <c r="BC19" s="104">
        <f>IF($AH19=1,$K19/2)+IF($AH19=0,$K19)</f>
        <v>8</v>
      </c>
      <c r="BD19" s="104">
        <f>IF($AJ19=1,$K19/2)+IF($AJ19=0,$K19)</f>
        <v>8</v>
      </c>
      <c r="BE19" s="104">
        <f>IF($AL19=1,$K19/2)+IF($AL19=0,$K19)</f>
        <v>8</v>
      </c>
      <c r="BF19" s="104">
        <f>IF($AN19=1,$K19/2)+IF($AN19=0,$K19)</f>
        <v>8</v>
      </c>
    </row>
    <row r="20" spans="1:58" x14ac:dyDescent="0.25">
      <c r="A20" s="118"/>
      <c r="B20" s="136"/>
      <c r="C20" s="138"/>
      <c r="D20" s="115"/>
      <c r="E20" s="119"/>
      <c r="F20" s="119"/>
      <c r="G20" s="113"/>
      <c r="H20" s="114"/>
      <c r="I20" s="116"/>
      <c r="J20" s="117"/>
      <c r="K20" s="182"/>
      <c r="L20" s="116"/>
      <c r="M20" s="111"/>
      <c r="N20" s="20">
        <v>3</v>
      </c>
      <c r="O20" s="21">
        <v>3</v>
      </c>
      <c r="P20" s="20">
        <v>4</v>
      </c>
      <c r="Q20" s="21">
        <v>1</v>
      </c>
      <c r="R20" s="20">
        <v>3</v>
      </c>
      <c r="S20" s="21">
        <v>3</v>
      </c>
      <c r="T20" s="68"/>
      <c r="U20" s="69"/>
      <c r="V20" s="20">
        <v>4</v>
      </c>
      <c r="W20" s="21">
        <v>2</v>
      </c>
      <c r="X20" s="20">
        <v>1</v>
      </c>
      <c r="Y20" s="21">
        <v>4</v>
      </c>
      <c r="Z20" s="26"/>
      <c r="AA20" s="29"/>
      <c r="AB20" s="20">
        <v>2</v>
      </c>
      <c r="AC20" s="21">
        <v>4</v>
      </c>
      <c r="AD20" s="20">
        <v>2</v>
      </c>
      <c r="AE20" s="21">
        <v>4</v>
      </c>
      <c r="AF20" s="20">
        <v>1</v>
      </c>
      <c r="AG20" s="21">
        <v>4</v>
      </c>
      <c r="AH20" s="20">
        <v>0</v>
      </c>
      <c r="AI20" s="21">
        <v>4</v>
      </c>
      <c r="AJ20" s="20">
        <v>1</v>
      </c>
      <c r="AK20" s="21">
        <v>4</v>
      </c>
      <c r="AL20" s="20">
        <v>2</v>
      </c>
      <c r="AM20" s="21">
        <v>4</v>
      </c>
      <c r="AN20" s="20">
        <v>0</v>
      </c>
      <c r="AO20" s="21">
        <v>4</v>
      </c>
      <c r="AP20" s="24">
        <f>SUM($AN20,$AL20,$AJ20,$AH20,$AF20,$AD20,$AB20,$Z20,$X20,$V20,$T20,$R20,$P20,$N20,)</f>
        <v>23</v>
      </c>
      <c r="AQ20" s="25">
        <f>SUM($AO20,$AM20,$AK20,$AI20,$AG20,$AE20,$AC20,$AA20,$Y20,$W20,$U20,$S20,$Q20,$O20,)</f>
        <v>41</v>
      </c>
      <c r="AS20" s="104"/>
      <c r="AT20" s="104"/>
      <c r="AU20" s="104"/>
      <c r="AV20" s="104"/>
      <c r="AW20" s="104"/>
      <c r="AX20" s="104"/>
      <c r="AY20" s="105"/>
      <c r="AZ20" s="104"/>
      <c r="BA20" s="104"/>
      <c r="BB20" s="104"/>
      <c r="BC20" s="104"/>
      <c r="BD20" s="104"/>
      <c r="BE20" s="104"/>
      <c r="BF20" s="104"/>
    </row>
    <row r="21" spans="1:58" ht="15.75" x14ac:dyDescent="0.25">
      <c r="A21" s="118">
        <v>8</v>
      </c>
      <c r="B21" s="136" t="s">
        <v>57</v>
      </c>
      <c r="C21" s="138" t="s">
        <v>35</v>
      </c>
      <c r="D21" s="115" t="s">
        <v>50</v>
      </c>
      <c r="E21" s="113">
        <f t="shared" ref="E21" si="11">IF(G21="",0,IF(F21+G21&lt;1000,1000,F21+G21))</f>
        <v>1288.6199999999999</v>
      </c>
      <c r="F21" s="119">
        <f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-(COUNT(N21:AO21))*2*((G21-L21)/10+50)%)*10))</f>
        <v>26.61999999999999</v>
      </c>
      <c r="G21" s="113">
        <v>1262</v>
      </c>
      <c r="H21" s="114">
        <f t="shared" ref="H21" si="12">IF(COUNT(N21:AO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)/((COUNT(N21:AO21))*2)%)</f>
        <v>70.833333333333343</v>
      </c>
      <c r="I21" s="116">
        <f>(G21-L21)</f>
        <v>97.416666666666742</v>
      </c>
      <c r="J21" s="117">
        <v>3</v>
      </c>
      <c r="K21" s="182">
        <f>SUM(N21:AO21)</f>
        <v>25</v>
      </c>
      <c r="L21" s="116">
        <f>(SUM($G$7:$G$34)-G21)/(COUNT($G$7:$G$34)-1)</f>
        <v>1164.5833333333333</v>
      </c>
      <c r="M21" s="111">
        <f>AZ35</f>
        <v>109</v>
      </c>
      <c r="N21" s="112">
        <f>IF(N22+O22=0,"",IF(N22=4,3,IF(N22=3,1,0)))</f>
        <v>1</v>
      </c>
      <c r="O21" s="108"/>
      <c r="P21" s="107">
        <f>IF(P22+Q22=0,"",IF(P22=4,3,IF(P22=3,1,0)))</f>
        <v>3</v>
      </c>
      <c r="Q21" s="108"/>
      <c r="R21" s="107">
        <f>IF(R22+S22=0,"",IF(R22=4,3,IF(R22=3,1,0)))</f>
        <v>0</v>
      </c>
      <c r="S21" s="108"/>
      <c r="T21" s="180" t="str">
        <f>IF(T22+U22=0,"",IF(T22=4,3,IF(T22=3,1,0)))</f>
        <v/>
      </c>
      <c r="U21" s="181"/>
      <c r="V21" s="107">
        <f>IF(V22+W22=0,"",IF(V22=4,3,IF(V22=3,1,0)))</f>
        <v>3</v>
      </c>
      <c r="W21" s="108"/>
      <c r="X21" s="107">
        <f>IF(X22+Y22=0,"",IF(X22=4,3,IF(X22=3,1,0)))</f>
        <v>3</v>
      </c>
      <c r="Y21" s="108"/>
      <c r="Z21" s="107">
        <f>IF(Z22+AA22=0,"",IF(Z22=4,3,IF(Z22=3,1,0)))</f>
        <v>3</v>
      </c>
      <c r="AA21" s="108"/>
      <c r="AB21" s="18"/>
      <c r="AC21" s="28"/>
      <c r="AD21" s="112">
        <f>IF(AD22+AE22=0,"",IF(AD22=4,3,IF(AD22=3,1,0)))</f>
        <v>3</v>
      </c>
      <c r="AE21" s="108"/>
      <c r="AF21" s="107">
        <f>IF(AF22+AG22=0,"",IF(AF22=4,3,IF(AF22=3,1,0)))</f>
        <v>3</v>
      </c>
      <c r="AG21" s="108"/>
      <c r="AH21" s="107">
        <f>IF(AH22+AI22=0,"",IF(AH22=4,3,IF(AH22=3,1,0)))</f>
        <v>3</v>
      </c>
      <c r="AI21" s="108"/>
      <c r="AJ21" s="107">
        <f>IF(AJ22+AK22=0,"",IF(AJ22=4,3,IF(AJ22=3,1,0)))</f>
        <v>0</v>
      </c>
      <c r="AK21" s="108"/>
      <c r="AL21" s="107">
        <f>IF(AL22+AM22=0,"",IF(AL22=4,3,IF(AL22=3,1,0)))</f>
        <v>0</v>
      </c>
      <c r="AM21" s="108"/>
      <c r="AN21" s="107">
        <f>IF(AN22+AO22=0,"",IF(AN22=4,3,IF(AN22=3,1,0)))</f>
        <v>3</v>
      </c>
      <c r="AO21" s="108"/>
      <c r="AP21" s="120">
        <f>SUM(AP22/AQ22)</f>
        <v>1.8636363636363635</v>
      </c>
      <c r="AQ21" s="110"/>
      <c r="AS21" s="104">
        <f>IF($N21=1,$K21/2)+IF($N21=0,$K21)</f>
        <v>12.5</v>
      </c>
      <c r="AT21" s="104">
        <f>IF($P21=1,$K21/2)+IF($P21=0,$K21)</f>
        <v>0</v>
      </c>
      <c r="AU21" s="104">
        <f>IF($R21=1,$K21/2)+IF($R21=0,$K21)</f>
        <v>25</v>
      </c>
      <c r="AV21" s="104">
        <f>IF($T21=1,$K21/2)+IF($T21=0,$K21)</f>
        <v>0</v>
      </c>
      <c r="AW21" s="104">
        <f>IF($V21=1,$K21/2)+IF($V21=0,$K21)</f>
        <v>0</v>
      </c>
      <c r="AX21" s="104">
        <f>IF($X21=1,$K21/2)+IF($X21=0,$K21)</f>
        <v>0</v>
      </c>
      <c r="AY21" s="104">
        <f>IF($Z21=1,$K21/2)+IF($Z21=0,$K21)</f>
        <v>0</v>
      </c>
      <c r="AZ21" s="105"/>
      <c r="BA21" s="104">
        <f>IF($AD21=1,$K21/2)+IF($AD21=0,$K21)</f>
        <v>0</v>
      </c>
      <c r="BB21" s="104">
        <f>IF($AF21=1,$K21/2)+IF($AF21=0,$K21)</f>
        <v>0</v>
      </c>
      <c r="BC21" s="104">
        <f>IF($AH21=1,$K21/2)+IF($AH21=0,$K21)</f>
        <v>0</v>
      </c>
      <c r="BD21" s="104">
        <f>IF($AJ21=1,$K21/2)+IF($AJ21=0,$K21)</f>
        <v>25</v>
      </c>
      <c r="BE21" s="104">
        <f>IF($AL21=1,$K21/2)+IF($AL21=0,$K21)</f>
        <v>25</v>
      </c>
      <c r="BF21" s="104">
        <f>IF($AN21=1,$K21/2)+IF($AN21=0,$K21)</f>
        <v>0</v>
      </c>
    </row>
    <row r="22" spans="1:58" x14ac:dyDescent="0.25">
      <c r="A22" s="118"/>
      <c r="B22" s="136"/>
      <c r="C22" s="138"/>
      <c r="D22" s="115"/>
      <c r="E22" s="119"/>
      <c r="F22" s="119"/>
      <c r="G22" s="113"/>
      <c r="H22" s="114"/>
      <c r="I22" s="116"/>
      <c r="J22" s="117"/>
      <c r="K22" s="182"/>
      <c r="L22" s="116"/>
      <c r="M22" s="111"/>
      <c r="N22" s="20">
        <v>3</v>
      </c>
      <c r="O22" s="21">
        <v>3</v>
      </c>
      <c r="P22" s="20">
        <v>4</v>
      </c>
      <c r="Q22" s="21">
        <v>1</v>
      </c>
      <c r="R22" s="20">
        <v>2</v>
      </c>
      <c r="S22" s="21">
        <v>4</v>
      </c>
      <c r="T22" s="68"/>
      <c r="U22" s="69"/>
      <c r="V22" s="20">
        <v>4</v>
      </c>
      <c r="W22" s="21">
        <v>0</v>
      </c>
      <c r="X22" s="20">
        <v>4</v>
      </c>
      <c r="Y22" s="21">
        <v>1</v>
      </c>
      <c r="Z22" s="20">
        <v>4</v>
      </c>
      <c r="AA22" s="21">
        <v>2</v>
      </c>
      <c r="AB22" s="26"/>
      <c r="AC22" s="29"/>
      <c r="AD22" s="20">
        <v>4</v>
      </c>
      <c r="AE22" s="21">
        <v>0</v>
      </c>
      <c r="AF22" s="20">
        <v>4</v>
      </c>
      <c r="AG22" s="21">
        <v>2</v>
      </c>
      <c r="AH22" s="20">
        <v>4</v>
      </c>
      <c r="AI22" s="21">
        <v>0</v>
      </c>
      <c r="AJ22" s="20">
        <v>2</v>
      </c>
      <c r="AK22" s="21">
        <v>4</v>
      </c>
      <c r="AL22" s="20">
        <v>2</v>
      </c>
      <c r="AM22" s="21">
        <v>4</v>
      </c>
      <c r="AN22" s="22">
        <v>4</v>
      </c>
      <c r="AO22" s="23">
        <v>1</v>
      </c>
      <c r="AP22" s="24">
        <f>SUM($AN22,$AL22,$AJ22,$AH22,$AF22,$AD22,$AB22,$Z22,$X22,$V22,$T22,$R22,$P22,$N22,)</f>
        <v>41</v>
      </c>
      <c r="AQ22" s="25">
        <f>SUM($AO22,$AM22,$AK22,$AI22,$AG22,$AE22,$AC22,$AA22,$Y22,$W22,$U22,$S22,$Q22,$O22,)</f>
        <v>22</v>
      </c>
      <c r="AS22" s="104"/>
      <c r="AT22" s="104"/>
      <c r="AU22" s="104"/>
      <c r="AV22" s="104"/>
      <c r="AW22" s="104"/>
      <c r="AX22" s="104"/>
      <c r="AY22" s="104"/>
      <c r="AZ22" s="105"/>
      <c r="BA22" s="104"/>
      <c r="BB22" s="104"/>
      <c r="BC22" s="104"/>
      <c r="BD22" s="104"/>
      <c r="BE22" s="104"/>
      <c r="BF22" s="104"/>
    </row>
    <row r="23" spans="1:58" ht="15.75" x14ac:dyDescent="0.25">
      <c r="A23" s="118">
        <v>9</v>
      </c>
      <c r="B23" s="136" t="s">
        <v>58</v>
      </c>
      <c r="C23" s="138" t="s">
        <v>35</v>
      </c>
      <c r="D23" s="115" t="s">
        <v>50</v>
      </c>
      <c r="E23" s="113">
        <f t="shared" ref="E23" si="13">IF(G23="",0,IF(F23+G23&lt;1000,1000,F23+G23))</f>
        <v>1206.06</v>
      </c>
      <c r="F23" s="119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-(COUNT(N23:AO23))*2*((G23-L23)/10+50)%)*10))</f>
        <v>-11.939999999999991</v>
      </c>
      <c r="G23" s="113">
        <v>1218</v>
      </c>
      <c r="H23" s="114">
        <f t="shared" ref="H23" si="14">IF(COUNT(N23:AO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)/((COUNT(N23:AO23))*2)%)</f>
        <v>50</v>
      </c>
      <c r="I23" s="116">
        <f>(G23-L23)</f>
        <v>49.75</v>
      </c>
      <c r="J23" s="117">
        <v>8</v>
      </c>
      <c r="K23" s="182">
        <f>SUM(N23:AO23)</f>
        <v>17</v>
      </c>
      <c r="L23" s="116">
        <f>(SUM($G$7:$G$34)-G23)/(COUNT($G$7:$G$34)-1)</f>
        <v>1168.25</v>
      </c>
      <c r="M23" s="111">
        <f>BA35</f>
        <v>64</v>
      </c>
      <c r="N23" s="112">
        <f>IF(N24+O24=0,"",IF(N24=4,3,IF(N24=3,1,0)))</f>
        <v>1</v>
      </c>
      <c r="O23" s="108"/>
      <c r="P23" s="107">
        <f>IF(P24+Q24=0,"",IF(P24=4,3,IF(P24=3,1,0)))</f>
        <v>3</v>
      </c>
      <c r="Q23" s="108"/>
      <c r="R23" s="107">
        <f>IF(R24+S24=0,"",IF(R24=4,3,IF(R24=3,1,0)))</f>
        <v>0</v>
      </c>
      <c r="S23" s="108"/>
      <c r="T23" s="180" t="str">
        <f>IF(T24+U24=0,"",IF(T24=4,3,IF(T24=3,1,0)))</f>
        <v/>
      </c>
      <c r="U23" s="181"/>
      <c r="V23" s="107">
        <f>IF(V24+W24=0,"",IF(V24=4,3,IF(V24=3,1,0)))</f>
        <v>0</v>
      </c>
      <c r="W23" s="108"/>
      <c r="X23" s="107">
        <f>IF(X24+Y24=0,"",IF(X24=4,3,IF(X24=3,1,0)))</f>
        <v>3</v>
      </c>
      <c r="Y23" s="108"/>
      <c r="Z23" s="107">
        <f>IF(Z24+AA24=0,"",IF(Z24=4,3,IF(Z24=3,1,0)))</f>
        <v>3</v>
      </c>
      <c r="AA23" s="108"/>
      <c r="AB23" s="107">
        <f>IF(AB24+AC24=0,"",IF(AB24=4,3,IF(AB24=3,1,0)))</f>
        <v>0</v>
      </c>
      <c r="AC23" s="108"/>
      <c r="AD23" s="18"/>
      <c r="AE23" s="28"/>
      <c r="AF23" s="112">
        <f>IF(AF24+AG24=0,"",IF(AF24=4,3,IF(AF24=3,1,0)))</f>
        <v>0</v>
      </c>
      <c r="AG23" s="108"/>
      <c r="AH23" s="107">
        <f>IF(AH24+AI24=0,"",IF(AH24=4,3,IF(AH24=3,1,0)))</f>
        <v>3</v>
      </c>
      <c r="AI23" s="108"/>
      <c r="AJ23" s="107">
        <f>IF(AJ24+AK24=0,"",IF(AJ24=4,3,IF(AJ24=3,1,0)))</f>
        <v>1</v>
      </c>
      <c r="AK23" s="108"/>
      <c r="AL23" s="107">
        <f>IF(AL24+AM24=0,"",IF(AL24=4,3,IF(AL24=3,1,0)))</f>
        <v>0</v>
      </c>
      <c r="AM23" s="108"/>
      <c r="AN23" s="107">
        <f>IF(AN24+AO24=0,"",IF(AN24=4,3,IF(AN24=3,1,0)))</f>
        <v>3</v>
      </c>
      <c r="AO23" s="108"/>
      <c r="AP23" s="120">
        <f>SUM(AP24/AQ24)</f>
        <v>0.88571428571428568</v>
      </c>
      <c r="AQ23" s="110"/>
      <c r="AS23" s="104">
        <f>IF($N23=1,$K23/2)+IF($N23=0,$K23)</f>
        <v>8.5</v>
      </c>
      <c r="AT23" s="104">
        <f>IF($P23=1,$K23/2)+IF($P23=0,$K23)</f>
        <v>0</v>
      </c>
      <c r="AU23" s="104">
        <f>IF($R23=1,$K23/2)+IF($R23=0,$K23)</f>
        <v>17</v>
      </c>
      <c r="AV23" s="104">
        <f>IF($T23=1,$K23/2)+IF($T23=0,$K23)</f>
        <v>0</v>
      </c>
      <c r="AW23" s="104">
        <f>IF($V23=1,$K23/2)+IF($V23=0,$K23)</f>
        <v>17</v>
      </c>
      <c r="AX23" s="104">
        <f>IF($X23=1,$K23/2)+IF($X23=0,$K23)</f>
        <v>0</v>
      </c>
      <c r="AY23" s="104">
        <f>IF($Z23=1,$K23/2)+IF($Z23=0,$K23)</f>
        <v>0</v>
      </c>
      <c r="AZ23" s="104">
        <f>IF($AB23=1,$K23/2)+IF($AB23=0,$K23)</f>
        <v>17</v>
      </c>
      <c r="BA23" s="105"/>
      <c r="BB23" s="104">
        <f>IF($AF23=1,$K23/2)+IF($AF23=0,$K23)</f>
        <v>17</v>
      </c>
      <c r="BC23" s="104">
        <f>IF($AH23=1,$K23/2)+IF($AH23=0,$K23)</f>
        <v>0</v>
      </c>
      <c r="BD23" s="104">
        <f>IF($AJ23=1,$K23/2)+IF($AJ23=0,$K23)</f>
        <v>8.5</v>
      </c>
      <c r="BE23" s="104">
        <f>IF($AL23=1,$K23/2)+IF($AL23=0,$K23)</f>
        <v>17</v>
      </c>
      <c r="BF23" s="104">
        <f>IF($AN23=1,$K23/2)+IF($AN23=0,$K23)</f>
        <v>0</v>
      </c>
    </row>
    <row r="24" spans="1:58" x14ac:dyDescent="0.25">
      <c r="A24" s="118"/>
      <c r="B24" s="136"/>
      <c r="C24" s="138"/>
      <c r="D24" s="115"/>
      <c r="E24" s="119"/>
      <c r="F24" s="119"/>
      <c r="G24" s="113"/>
      <c r="H24" s="114"/>
      <c r="I24" s="116"/>
      <c r="J24" s="117"/>
      <c r="K24" s="182"/>
      <c r="L24" s="116"/>
      <c r="M24" s="111"/>
      <c r="N24" s="20">
        <v>3</v>
      </c>
      <c r="O24" s="21">
        <v>3</v>
      </c>
      <c r="P24" s="20">
        <v>4</v>
      </c>
      <c r="Q24" s="21">
        <v>2</v>
      </c>
      <c r="R24" s="20">
        <v>2</v>
      </c>
      <c r="S24" s="21">
        <v>4</v>
      </c>
      <c r="T24" s="68"/>
      <c r="U24" s="69"/>
      <c r="V24" s="20">
        <v>1</v>
      </c>
      <c r="W24" s="21">
        <v>4</v>
      </c>
      <c r="X24" s="20">
        <v>4</v>
      </c>
      <c r="Y24" s="21">
        <v>1</v>
      </c>
      <c r="Z24" s="20">
        <v>4</v>
      </c>
      <c r="AA24" s="21">
        <v>2</v>
      </c>
      <c r="AB24" s="20">
        <v>0</v>
      </c>
      <c r="AC24" s="21">
        <v>4</v>
      </c>
      <c r="AD24" s="26"/>
      <c r="AE24" s="29"/>
      <c r="AF24" s="20">
        <v>0</v>
      </c>
      <c r="AG24" s="21">
        <v>4</v>
      </c>
      <c r="AH24" s="20">
        <v>4</v>
      </c>
      <c r="AI24" s="21">
        <v>2</v>
      </c>
      <c r="AJ24" s="20">
        <v>3</v>
      </c>
      <c r="AK24" s="21">
        <v>3</v>
      </c>
      <c r="AL24" s="22">
        <v>2</v>
      </c>
      <c r="AM24" s="23">
        <v>4</v>
      </c>
      <c r="AN24" s="20">
        <v>4</v>
      </c>
      <c r="AO24" s="21">
        <v>2</v>
      </c>
      <c r="AP24" s="24">
        <f>SUM($AN24,$AL24,$AJ24,$AH24,$AF24,$AD24,$AB24,$Z24,$X24,$V24,$T24,$R24,$P24,$N24,)</f>
        <v>31</v>
      </c>
      <c r="AQ24" s="25">
        <f>SUM($AO24,$AM24,$AK24,$AI24,$AG24,$AE24,$AC24,$AA24,$Y24,$W24,$U24,$S24,$Q24,$O24,)</f>
        <v>35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4"/>
      <c r="BC24" s="104"/>
      <c r="BD24" s="104"/>
      <c r="BE24" s="104"/>
      <c r="BF24" s="104"/>
    </row>
    <row r="25" spans="1:58" ht="15.75" x14ac:dyDescent="0.25">
      <c r="A25" s="118">
        <v>10</v>
      </c>
      <c r="B25" s="136" t="s">
        <v>59</v>
      </c>
      <c r="C25" s="138" t="s">
        <v>35</v>
      </c>
      <c r="D25" s="115" t="s">
        <v>50</v>
      </c>
      <c r="E25" s="113">
        <f t="shared" ref="E25" si="15">IF(G25="",0,IF(F25+G25&lt;1000,1000,F25+G25))</f>
        <v>1162.8</v>
      </c>
      <c r="F25" s="119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-(COUNT(N25:AO25))*2*((G25-L25)/10+50)%)*10))</f>
        <v>43.79999999999999</v>
      </c>
      <c r="G25" s="113">
        <v>1119</v>
      </c>
      <c r="H25" s="114">
        <f t="shared" ref="H25" si="16">IF(COUNT(N25:AO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)/((COUNT(N25:AO25))*2)%)</f>
        <v>62.5</v>
      </c>
      <c r="I25" s="116">
        <f>(G25-L25)</f>
        <v>-57.5</v>
      </c>
      <c r="J25" s="117">
        <v>4</v>
      </c>
      <c r="K25" s="182">
        <f>SUM(N25:AO25)</f>
        <v>21</v>
      </c>
      <c r="L25" s="116">
        <f>(SUM($G$7:$G$34)-G25)/(COUNT($G$7:$G$34)-1)</f>
        <v>1176.5</v>
      </c>
      <c r="M25" s="111">
        <f>BB35</f>
        <v>105</v>
      </c>
      <c r="N25" s="112">
        <f>IF(N26+O26=0,"",IF(N26=4,3,IF(N26=3,1,0)))</f>
        <v>1</v>
      </c>
      <c r="O25" s="108"/>
      <c r="P25" s="107">
        <f>IF(P26+Q26=0,"",IF(P26=4,3,IF(P26=3,1,0)))</f>
        <v>1</v>
      </c>
      <c r="Q25" s="108"/>
      <c r="R25" s="107">
        <f>IF(R26+S26=0,"",IF(R26=4,3,IF(R26=3,1,0)))</f>
        <v>0</v>
      </c>
      <c r="S25" s="108"/>
      <c r="T25" s="180" t="str">
        <f>IF(T26+U26=0,"",IF(T26=4,3,IF(T26=3,1,0)))</f>
        <v/>
      </c>
      <c r="U25" s="181"/>
      <c r="V25" s="107">
        <f>IF(V26+W26=0,"",IF(V26=4,3,IF(V26=3,1,0)))</f>
        <v>0</v>
      </c>
      <c r="W25" s="108"/>
      <c r="X25" s="107">
        <f>IF(X26+Y26=0,"",IF(X26=4,3,IF(X26=3,1,0)))</f>
        <v>3</v>
      </c>
      <c r="Y25" s="108"/>
      <c r="Z25" s="107">
        <f>IF(Z26+AA26=0,"",IF(Z26=4,3,IF(Z26=3,1,0)))</f>
        <v>3</v>
      </c>
      <c r="AA25" s="108"/>
      <c r="AB25" s="107">
        <f>IF(AB26+AC26=0,"",IF(AB26=4,3,IF(AB26=3,1,0)))</f>
        <v>0</v>
      </c>
      <c r="AC25" s="108"/>
      <c r="AD25" s="107">
        <f>IF(AD26+AE26=0,"",IF(AD26=4,3,IF(AD26=3,1,0)))</f>
        <v>3</v>
      </c>
      <c r="AE25" s="108"/>
      <c r="AF25" s="18"/>
      <c r="AG25" s="28"/>
      <c r="AH25" s="112">
        <f>IF(AH26+AI26=0,"",IF(AH26=4,3,IF(AH26=3,1,0)))</f>
        <v>3</v>
      </c>
      <c r="AI25" s="108"/>
      <c r="AJ25" s="107">
        <f>IF(AJ26+AK26=0,"",IF(AJ26=4,3,IF(AJ26=3,1,0)))</f>
        <v>1</v>
      </c>
      <c r="AK25" s="108"/>
      <c r="AL25" s="107">
        <f>IF(AL26+AM26=0,"",IF(AL26=4,3,IF(AL26=3,1,0)))</f>
        <v>3</v>
      </c>
      <c r="AM25" s="108"/>
      <c r="AN25" s="107">
        <f>IF(AN26+AO26=0,"",IF(AN26=4,3,IF(AN26=3,1,0)))</f>
        <v>3</v>
      </c>
      <c r="AO25" s="108"/>
      <c r="AP25" s="120">
        <f>SUM(AP26/AQ26)</f>
        <v>1.4074074074074074</v>
      </c>
      <c r="AQ25" s="110"/>
      <c r="AS25" s="104">
        <f>IF($N25=1,$K25/2)+IF($N25=0,$K25)</f>
        <v>10.5</v>
      </c>
      <c r="AT25" s="104">
        <f>IF($P25=1,$K25/2)+IF($P25=0,$K25)</f>
        <v>10.5</v>
      </c>
      <c r="AU25" s="104">
        <f>IF($R25=1,$K25/2)+IF($R25=0,$K25)</f>
        <v>21</v>
      </c>
      <c r="AV25" s="104">
        <f>IF($T25=1,$K25/2)+IF($T25=0,$K25)</f>
        <v>0</v>
      </c>
      <c r="AW25" s="104">
        <f>IF($V25=1,$K25/2)+IF($V25=0,$K25)</f>
        <v>21</v>
      </c>
      <c r="AX25" s="104">
        <f>IF($X25=1,$K25/2)+IF($X25=0,$K25)</f>
        <v>0</v>
      </c>
      <c r="AY25" s="104">
        <f>IF($Z25=1,$K25/2)+IF($Z25=0,$K25)</f>
        <v>0</v>
      </c>
      <c r="AZ25" s="104">
        <f>IF($AB25=1,$K25/2)+IF($AB25=0,$K25)</f>
        <v>21</v>
      </c>
      <c r="BA25" s="104">
        <f>IF($AD25=1,$K25/2)+IF($AD25=0,$K25)</f>
        <v>0</v>
      </c>
      <c r="BB25" s="105"/>
      <c r="BC25" s="104">
        <f>IF($AH25=1,$K25/2)+IF($AH25=0,$K25)</f>
        <v>0</v>
      </c>
      <c r="BD25" s="104">
        <f>IF($AJ25=1,$K25/2)+IF($AJ25=0,$K25)</f>
        <v>10.5</v>
      </c>
      <c r="BE25" s="104">
        <f>IF($AL25=1,$K25/2)+IF($AL25=0,$K25)</f>
        <v>0</v>
      </c>
      <c r="BF25" s="104">
        <f>IF($AN25=1,$K25/2)+IF($AN25=0,$K25)</f>
        <v>0</v>
      </c>
    </row>
    <row r="26" spans="1:58" x14ac:dyDescent="0.25">
      <c r="A26" s="118"/>
      <c r="B26" s="136"/>
      <c r="C26" s="138"/>
      <c r="D26" s="115"/>
      <c r="E26" s="119"/>
      <c r="F26" s="119"/>
      <c r="G26" s="113"/>
      <c r="H26" s="114"/>
      <c r="I26" s="116"/>
      <c r="J26" s="117"/>
      <c r="K26" s="182"/>
      <c r="L26" s="116"/>
      <c r="M26" s="111"/>
      <c r="N26" s="20">
        <v>3</v>
      </c>
      <c r="O26" s="21">
        <v>3</v>
      </c>
      <c r="P26" s="20">
        <v>3</v>
      </c>
      <c r="Q26" s="21">
        <v>3</v>
      </c>
      <c r="R26" s="20">
        <v>1</v>
      </c>
      <c r="S26" s="21">
        <v>4</v>
      </c>
      <c r="T26" s="68"/>
      <c r="U26" s="69"/>
      <c r="V26" s="20">
        <v>2</v>
      </c>
      <c r="W26" s="21">
        <v>4</v>
      </c>
      <c r="X26" s="20">
        <v>4</v>
      </c>
      <c r="Y26" s="21">
        <v>0</v>
      </c>
      <c r="Z26" s="20">
        <v>4</v>
      </c>
      <c r="AA26" s="21">
        <v>1</v>
      </c>
      <c r="AB26" s="20">
        <v>2</v>
      </c>
      <c r="AC26" s="21">
        <v>4</v>
      </c>
      <c r="AD26" s="20">
        <v>4</v>
      </c>
      <c r="AE26" s="21">
        <v>0</v>
      </c>
      <c r="AF26" s="26"/>
      <c r="AG26" s="29"/>
      <c r="AH26" s="20">
        <v>4</v>
      </c>
      <c r="AI26" s="21">
        <v>1</v>
      </c>
      <c r="AJ26" s="22">
        <v>3</v>
      </c>
      <c r="AK26" s="23">
        <v>3</v>
      </c>
      <c r="AL26" s="20">
        <v>4</v>
      </c>
      <c r="AM26" s="21">
        <v>2</v>
      </c>
      <c r="AN26" s="20">
        <v>4</v>
      </c>
      <c r="AO26" s="21">
        <v>2</v>
      </c>
      <c r="AP26" s="24">
        <f>SUM($AN26,$AL26,$AJ26,$AH26,$AF26,$AD26,$AB26,$Z26,$X26,$V26,$T26,$R26,$P26,$N26,)</f>
        <v>38</v>
      </c>
      <c r="AQ26" s="25">
        <f>SUM($AO26,$AM26,$AK26,$AI26,$AG26,$AE26,$AC26,$AA26,$Y26,$W26,$U26,$S26,$Q26,$O26,)</f>
        <v>27</v>
      </c>
      <c r="AS26" s="104"/>
      <c r="AT26" s="104"/>
      <c r="AU26" s="104"/>
      <c r="AV26" s="104"/>
      <c r="AW26" s="104"/>
      <c r="AX26" s="104"/>
      <c r="AY26" s="104"/>
      <c r="AZ26" s="104"/>
      <c r="BA26" s="104"/>
      <c r="BB26" s="105"/>
      <c r="BC26" s="104"/>
      <c r="BD26" s="104"/>
      <c r="BE26" s="104"/>
      <c r="BF26" s="104"/>
    </row>
    <row r="27" spans="1:58" ht="15.75" x14ac:dyDescent="0.25">
      <c r="A27" s="118">
        <v>11</v>
      </c>
      <c r="B27" s="136" t="s">
        <v>60</v>
      </c>
      <c r="C27" s="138" t="s">
        <v>11</v>
      </c>
      <c r="D27" s="115" t="s">
        <v>50</v>
      </c>
      <c r="E27" s="113">
        <f t="shared" ref="E27" si="17">IF(G27="",0,IF(F27+G27&lt;1000,1000,F27+G27))</f>
        <v>1220.5</v>
      </c>
      <c r="F27" s="119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-(COUNT(N27:AO27))*2*((G27-L27)/10+50)%)*10))</f>
        <v>-3.5000000000000142</v>
      </c>
      <c r="G27" s="113">
        <v>1224</v>
      </c>
      <c r="H27" s="114">
        <f t="shared" ref="H27" si="18">IF(COUNT(N27:AO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)/((COUNT(N27:AO27))*2)%)</f>
        <v>54.166666666666671</v>
      </c>
      <c r="I27" s="116">
        <f>(G27-L27)</f>
        <v>56.25</v>
      </c>
      <c r="J27" s="117">
        <v>6</v>
      </c>
      <c r="K27" s="182">
        <f>SUM(N27:AO27)</f>
        <v>18</v>
      </c>
      <c r="L27" s="116">
        <f>(SUM($G$7:$G$34)-G27)/(COUNT($G$7:$G$34)-1)</f>
        <v>1167.75</v>
      </c>
      <c r="M27" s="111">
        <f>BC35</f>
        <v>77</v>
      </c>
      <c r="N27" s="112">
        <f>IF(N28+O28=0,"",IF(N28=4,3,IF(N28=3,1,0)))</f>
        <v>1</v>
      </c>
      <c r="O27" s="108"/>
      <c r="P27" s="107">
        <f>IF(P28+Q28=0,"",IF(P28=4,3,IF(P28=3,1,0)))</f>
        <v>3</v>
      </c>
      <c r="Q27" s="108"/>
      <c r="R27" s="107">
        <f>IF(R28+S28=0,"",IF(R28=4,3,IF(R28=3,1,0)))</f>
        <v>1</v>
      </c>
      <c r="S27" s="108"/>
      <c r="T27" s="180" t="str">
        <f>IF(T28+U28=0,"",IF(T28=4,3,IF(T28=3,1,0)))</f>
        <v/>
      </c>
      <c r="U27" s="181"/>
      <c r="V27" s="107">
        <f>IF(V28+W28=0,"",IF(V28=4,3,IF(V28=3,1,0)))</f>
        <v>3</v>
      </c>
      <c r="W27" s="108"/>
      <c r="X27" s="107">
        <f>IF(X28+Y28=0,"",IF(X28=4,3,IF(X28=3,1,0)))</f>
        <v>1</v>
      </c>
      <c r="Y27" s="108"/>
      <c r="Z27" s="107">
        <f>IF(Z28+AA28=0,"",IF(Z28=4,3,IF(Z28=3,1,0)))</f>
        <v>3</v>
      </c>
      <c r="AA27" s="108"/>
      <c r="AB27" s="107">
        <f>IF(AB28+AC28=0,"",IF(AB28=4,3,IF(AB28=3,1,0)))</f>
        <v>0</v>
      </c>
      <c r="AC27" s="108"/>
      <c r="AD27" s="107">
        <f>IF(AD28+AE28=0,"",IF(AD28=4,3,IF(AD28=3,1,0)))</f>
        <v>0</v>
      </c>
      <c r="AE27" s="108"/>
      <c r="AF27" s="107">
        <f>IF(AF28+AG28=0,"",IF(AF28=4,3,IF(AF28=3,1,0)))</f>
        <v>0</v>
      </c>
      <c r="AG27" s="108"/>
      <c r="AH27" s="18"/>
      <c r="AI27" s="28"/>
      <c r="AJ27" s="112">
        <f>IF(AJ28+AK28=0,"",IF(AJ28=4,3,IF(AJ28=3,1,0)))</f>
        <v>3</v>
      </c>
      <c r="AK27" s="108"/>
      <c r="AL27" s="107">
        <f>IF(AL28+AM28=0,"",IF(AL28=4,3,IF(AL28=3,1,0)))</f>
        <v>0</v>
      </c>
      <c r="AM27" s="108"/>
      <c r="AN27" s="107">
        <f>IF(AN28+AO28=0,"",IF(AN28=4,3,IF(AN28=3,1,0)))</f>
        <v>3</v>
      </c>
      <c r="AO27" s="108"/>
      <c r="AP27" s="120">
        <f>SUM(AP28/AQ28)</f>
        <v>1.0666666666666667</v>
      </c>
      <c r="AQ27" s="110"/>
      <c r="AS27" s="104">
        <f>IF($N27=1,$K27/2)+IF($N27=0,$K27)</f>
        <v>9</v>
      </c>
      <c r="AT27" s="104">
        <f>IF($P27=1,$K27/2)+IF($P27=0,$K27)</f>
        <v>0</v>
      </c>
      <c r="AU27" s="104">
        <f>IF($R27=1,$K27/2)+IF($R27=0,$K27)</f>
        <v>9</v>
      </c>
      <c r="AV27" s="104">
        <f>IF($T27=1,$K27/2)+IF($T27=0,$K27)</f>
        <v>0</v>
      </c>
      <c r="AW27" s="104">
        <f>IF($V27=1,$K27/2)+IF($V27=0,$K27)</f>
        <v>0</v>
      </c>
      <c r="AX27" s="104">
        <f>IF($X27=1,$K27/2)+IF($X27=0,$K27)</f>
        <v>9</v>
      </c>
      <c r="AY27" s="104">
        <f>IF($Z27=1,$K27/2)+IF($Z27=0,$K27)</f>
        <v>0</v>
      </c>
      <c r="AZ27" s="104">
        <f>IF($AB27=1,$K27/2)+IF($AB27=0,$K27)</f>
        <v>18</v>
      </c>
      <c r="BA27" s="104">
        <f>IF($AD27=1,$K27/2)+IF($AD27=0,$K27)</f>
        <v>18</v>
      </c>
      <c r="BB27" s="104">
        <f>IF($AF27=1,$K27/2)+IF($AF27=0,$K27)</f>
        <v>18</v>
      </c>
      <c r="BC27" s="105"/>
      <c r="BD27" s="104">
        <f>IF($AJ27=1,$K27/2)+IF($AJ27=0,$K27)</f>
        <v>0</v>
      </c>
      <c r="BE27" s="104">
        <f>IF($AL27=1,$K27/2)+IF($AL27=0,$K27)</f>
        <v>18</v>
      </c>
      <c r="BF27" s="104">
        <f>IF($AN27=1,$K27/2)+IF($AN27=0,$K27)</f>
        <v>0</v>
      </c>
    </row>
    <row r="28" spans="1:58" x14ac:dyDescent="0.25">
      <c r="A28" s="118"/>
      <c r="B28" s="136"/>
      <c r="C28" s="138"/>
      <c r="D28" s="115"/>
      <c r="E28" s="119"/>
      <c r="F28" s="119"/>
      <c r="G28" s="113"/>
      <c r="H28" s="114"/>
      <c r="I28" s="116"/>
      <c r="J28" s="117"/>
      <c r="K28" s="182"/>
      <c r="L28" s="116"/>
      <c r="M28" s="111"/>
      <c r="N28" s="20">
        <v>3</v>
      </c>
      <c r="O28" s="21">
        <v>3</v>
      </c>
      <c r="P28" s="20">
        <v>4</v>
      </c>
      <c r="Q28" s="21">
        <v>1</v>
      </c>
      <c r="R28" s="20">
        <v>3</v>
      </c>
      <c r="S28" s="21">
        <v>3</v>
      </c>
      <c r="T28" s="68"/>
      <c r="U28" s="69"/>
      <c r="V28" s="20">
        <v>4</v>
      </c>
      <c r="W28" s="21">
        <v>0</v>
      </c>
      <c r="X28" s="20">
        <v>3</v>
      </c>
      <c r="Y28" s="21">
        <v>3</v>
      </c>
      <c r="Z28" s="20">
        <v>4</v>
      </c>
      <c r="AA28" s="21">
        <v>0</v>
      </c>
      <c r="AB28" s="20">
        <v>0</v>
      </c>
      <c r="AC28" s="21">
        <v>4</v>
      </c>
      <c r="AD28" s="20">
        <v>2</v>
      </c>
      <c r="AE28" s="21">
        <v>4</v>
      </c>
      <c r="AF28" s="20">
        <v>1</v>
      </c>
      <c r="AG28" s="21">
        <v>4</v>
      </c>
      <c r="AH28" s="26"/>
      <c r="AI28" s="29"/>
      <c r="AJ28" s="20">
        <v>4</v>
      </c>
      <c r="AK28" s="21">
        <v>2</v>
      </c>
      <c r="AL28" s="20">
        <v>0</v>
      </c>
      <c r="AM28" s="21">
        <v>4</v>
      </c>
      <c r="AN28" s="20">
        <v>4</v>
      </c>
      <c r="AO28" s="21">
        <v>2</v>
      </c>
      <c r="AP28" s="24">
        <f>SUM($AN28,$AL28,$AJ28,$AH28,$AF28,$AD28,$AB28,$Z28,$X28,$V28,$T28,$R28,$P28,$N28,)</f>
        <v>32</v>
      </c>
      <c r="AQ28" s="25">
        <f>SUM($AO28,$AM28,$AK28,$AI28,$AG28,$AE28,$AC28,$AA28,$Y28,$W28,$U28,$S28,$Q28,$O28,)</f>
        <v>30</v>
      </c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5"/>
      <c r="BD28" s="104"/>
      <c r="BE28" s="104"/>
      <c r="BF28" s="104"/>
    </row>
    <row r="29" spans="1:58" ht="15.75" x14ac:dyDescent="0.25">
      <c r="A29" s="118">
        <v>12</v>
      </c>
      <c r="B29" s="136" t="s">
        <v>61</v>
      </c>
      <c r="C29" s="139" t="s">
        <v>13</v>
      </c>
      <c r="D29" s="115" t="s">
        <v>50</v>
      </c>
      <c r="E29" s="113">
        <f t="shared" ref="E29" si="19">IF(G29="",0,IF(F29+G29&lt;1000,1000,F29+G29))</f>
        <v>1371</v>
      </c>
      <c r="F29" s="119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-(COUNT(N29:AO29))*2*((G29-L29)/10+50)%)*10))</f>
        <v>-6.0000000000000142</v>
      </c>
      <c r="G29" s="113">
        <v>1377</v>
      </c>
      <c r="H29" s="114">
        <f t="shared" ref="H29" si="20">IF(COUNT(N29:AO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)/((COUNT(N29:AO29))*2)%)</f>
        <v>62.5</v>
      </c>
      <c r="I29" s="116">
        <f>(G29-L29)</f>
        <v>222</v>
      </c>
      <c r="J29" s="117">
        <v>5</v>
      </c>
      <c r="K29" s="182">
        <f>SUM(N29:AO29)</f>
        <v>20</v>
      </c>
      <c r="L29" s="116">
        <f>(SUM($G$7:$G$34)-G29)/(COUNT($G$7:$G$34)-1)</f>
        <v>1155</v>
      </c>
      <c r="M29" s="111">
        <f>BD35</f>
        <v>103.5</v>
      </c>
      <c r="N29" s="112">
        <f>IF(N30+O30=0,"",IF(N30=4,3,IF(N30=3,1,0)))</f>
        <v>1</v>
      </c>
      <c r="O29" s="108"/>
      <c r="P29" s="107">
        <f>IF(P30+Q30=0,"",IF(P30=4,3,IF(P30=3,1,0)))</f>
        <v>3</v>
      </c>
      <c r="Q29" s="108"/>
      <c r="R29" s="107">
        <f>IF(R30+S30=0,"",IF(R30=4,3,IF(R30=3,1,0)))</f>
        <v>1</v>
      </c>
      <c r="S29" s="108"/>
      <c r="T29" s="180" t="str">
        <f>IF(T30+U30=0,"",IF(T30=4,3,IF(T30=3,1,0)))</f>
        <v/>
      </c>
      <c r="U29" s="181"/>
      <c r="V29" s="107">
        <f>IF(V30+W30=0,"",IF(V30=4,3,IF(V30=3,1,0)))</f>
        <v>1</v>
      </c>
      <c r="W29" s="108"/>
      <c r="X29" s="107">
        <f>IF(X30+Y30=0,"",IF(X30=4,3,IF(X30=3,1,0)))</f>
        <v>3</v>
      </c>
      <c r="Y29" s="108"/>
      <c r="Z29" s="107">
        <f>IF(Z30+AA30=0,"",IF(Z30=4,3,IF(Z30=3,1,0)))</f>
        <v>3</v>
      </c>
      <c r="AA29" s="108"/>
      <c r="AB29" s="107">
        <f>IF(AB30+AC30=0,"",IF(AB30=4,3,IF(AB30=3,1,0)))</f>
        <v>3</v>
      </c>
      <c r="AC29" s="108"/>
      <c r="AD29" s="107">
        <f>IF(AD30+AE30=0,"",IF(AD30=4,3,IF(AD30=3,1,0)))</f>
        <v>1</v>
      </c>
      <c r="AE29" s="108"/>
      <c r="AF29" s="107">
        <f>IF(AF30+AG30=0,"",IF(AF30=4,3,IF(AF30=3,1,0)))</f>
        <v>1</v>
      </c>
      <c r="AG29" s="108"/>
      <c r="AH29" s="107">
        <f>IF(AH30+AI30=0,"",IF(AH30=4,3,IF(AH30=3,1,0)))</f>
        <v>0</v>
      </c>
      <c r="AI29" s="108"/>
      <c r="AJ29" s="18"/>
      <c r="AK29" s="28"/>
      <c r="AL29" s="112">
        <f>IF(AL30+AM30=0,"",IF(AL30=4,3,IF(AL30=3,1,0)))</f>
        <v>0</v>
      </c>
      <c r="AM29" s="108"/>
      <c r="AN29" s="107">
        <f>IF(AN30+AO30=0,"",IF(AN30=4,3,IF(AN30=3,1,0)))</f>
        <v>3</v>
      </c>
      <c r="AO29" s="108"/>
      <c r="AP29" s="120">
        <f>SUM(AP30/AQ30)</f>
        <v>1.3103448275862069</v>
      </c>
      <c r="AQ29" s="110"/>
      <c r="AS29" s="104">
        <f>IF($N29=1,$K29/2)+IF($N29=0,$K29)</f>
        <v>10</v>
      </c>
      <c r="AT29" s="104">
        <f>IF($P29=1,$K29/2)+IF($P29=0,$K29)</f>
        <v>0</v>
      </c>
      <c r="AU29" s="104">
        <f>IF($R29=1,$K29/2)+IF($R29=0,$K29)</f>
        <v>10</v>
      </c>
      <c r="AV29" s="104">
        <f>IF($T29=1,$K29/2)+IF($T29=0,$K29)</f>
        <v>0</v>
      </c>
      <c r="AW29" s="104">
        <f>IF($V29=1,$K29/2)+IF($V29=0,$K29)</f>
        <v>10</v>
      </c>
      <c r="AX29" s="104">
        <f>IF($X29=1,$K29/2)+IF($X29=0,$K29)</f>
        <v>0</v>
      </c>
      <c r="AY29" s="104">
        <f>IF($Z29=1,$K29/2)+IF($Z29=0,$K29)</f>
        <v>0</v>
      </c>
      <c r="AZ29" s="104">
        <f>IF($AB29=1,$K29/2)+IF($AB29=0,$K29)</f>
        <v>0</v>
      </c>
      <c r="BA29" s="104">
        <f>IF($AD29=1,$K29/2)+IF($AD29=0,$K29)</f>
        <v>10</v>
      </c>
      <c r="BB29" s="104">
        <f>IF($AF29=1,$K29/2)+IF($AF29=0,$K29)</f>
        <v>10</v>
      </c>
      <c r="BC29" s="104">
        <f>IF($AH29=1,$K29/2)+IF($AH29=0,$K29)</f>
        <v>20</v>
      </c>
      <c r="BD29" s="105"/>
      <c r="BE29" s="104">
        <f>IF($AL29=1,$K29/2)+IF($AL29=0,$K29)</f>
        <v>20</v>
      </c>
      <c r="BF29" s="104">
        <f>IF($AN29=1,$K29/2)+IF($AN29=0,$K29)</f>
        <v>0</v>
      </c>
    </row>
    <row r="30" spans="1:58" x14ac:dyDescent="0.25">
      <c r="A30" s="118"/>
      <c r="B30" s="136"/>
      <c r="C30" s="139"/>
      <c r="D30" s="115"/>
      <c r="E30" s="119"/>
      <c r="F30" s="119"/>
      <c r="G30" s="113"/>
      <c r="H30" s="114"/>
      <c r="I30" s="116"/>
      <c r="J30" s="117"/>
      <c r="K30" s="182"/>
      <c r="L30" s="116"/>
      <c r="M30" s="111"/>
      <c r="N30" s="20">
        <v>3</v>
      </c>
      <c r="O30" s="21">
        <v>3</v>
      </c>
      <c r="P30" s="20">
        <v>4</v>
      </c>
      <c r="Q30" s="21">
        <v>0</v>
      </c>
      <c r="R30" s="20">
        <v>3</v>
      </c>
      <c r="S30" s="21">
        <v>3</v>
      </c>
      <c r="T30" s="68"/>
      <c r="U30" s="69"/>
      <c r="V30" s="20">
        <v>3</v>
      </c>
      <c r="W30" s="21">
        <v>3</v>
      </c>
      <c r="X30" s="20">
        <v>4</v>
      </c>
      <c r="Y30" s="21">
        <v>1</v>
      </c>
      <c r="Z30" s="20">
        <v>4</v>
      </c>
      <c r="AA30" s="21">
        <v>1</v>
      </c>
      <c r="AB30" s="20">
        <v>4</v>
      </c>
      <c r="AC30" s="21">
        <v>2</v>
      </c>
      <c r="AD30" s="20">
        <v>3</v>
      </c>
      <c r="AE30" s="21">
        <v>3</v>
      </c>
      <c r="AF30" s="22">
        <v>3</v>
      </c>
      <c r="AG30" s="23">
        <v>3</v>
      </c>
      <c r="AH30" s="20">
        <v>2</v>
      </c>
      <c r="AI30" s="21">
        <v>4</v>
      </c>
      <c r="AJ30" s="26"/>
      <c r="AK30" s="29"/>
      <c r="AL30" s="20">
        <v>1</v>
      </c>
      <c r="AM30" s="21">
        <v>4</v>
      </c>
      <c r="AN30" s="20">
        <v>4</v>
      </c>
      <c r="AO30" s="21">
        <v>2</v>
      </c>
      <c r="AP30" s="24">
        <f>SUM($AN30,$AL30,$AJ30,$AH30,$AF30,$AD30,$AB30,$Z30,$X30,$V30,$T30,$R30,$P30,$N30,)</f>
        <v>38</v>
      </c>
      <c r="AQ30" s="25">
        <f>SUM($AO30,$AM30,$AK30,$AI30,$AG30,$AE30,$AC30,$AA30,$Y30,$W30,$U30,$S30,$Q30,$O30,)</f>
        <v>29</v>
      </c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5"/>
      <c r="BE30" s="104"/>
      <c r="BF30" s="104"/>
    </row>
    <row r="31" spans="1:58" ht="15.75" x14ac:dyDescent="0.25">
      <c r="A31" s="118">
        <v>13</v>
      </c>
      <c r="B31" s="136" t="s">
        <v>62</v>
      </c>
      <c r="C31" s="139" t="s">
        <v>12</v>
      </c>
      <c r="D31" s="115" t="s">
        <v>50</v>
      </c>
      <c r="E31" s="113">
        <f t="shared" ref="E31" si="21">IF(G31="",0,IF(F31+G31&lt;1000,1000,F31+G31))</f>
        <v>1254.58</v>
      </c>
      <c r="F31" s="119">
        <f>IF(I31&gt;150,IF(H31&gt;=65,0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(15+50)%)*10),IF(I31&lt;-150,IF(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&lt;1,0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,SUM(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-(COUNT(N31:AO31))*2*((G31-L31)/10+50)%)*10))</f>
        <v>38.580000000000005</v>
      </c>
      <c r="G31" s="113">
        <v>1216</v>
      </c>
      <c r="H31" s="114">
        <f t="shared" ref="H31" si="22">IF(COUNT(N31:AO31)=0,0,SUM(IF(N32=4,2,IF(N32=3,1,0))+IF(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)/((COUNT(N31:AO31))*2)%)</f>
        <v>70.833333333333343</v>
      </c>
      <c r="I31" s="116">
        <f>(G31-L31)</f>
        <v>47.583333333333258</v>
      </c>
      <c r="J31" s="117">
        <v>2</v>
      </c>
      <c r="K31" s="182">
        <f>SUM(N31:AO31)</f>
        <v>25</v>
      </c>
      <c r="L31" s="116">
        <f>(SUM($G$7:$G$34)-G31)/(COUNT($G$7:$G$34)-1)</f>
        <v>1168.4166666666667</v>
      </c>
      <c r="M31" s="111">
        <f>BE35</f>
        <v>126.5</v>
      </c>
      <c r="N31" s="112">
        <f>IF(N32+O32=0,"",IF(N32=4,3,IF(N32=3,1,0)))</f>
        <v>3</v>
      </c>
      <c r="O31" s="108"/>
      <c r="P31" s="107">
        <f>IF(P32+Q32=0,"",IF(P32=4,3,IF(P32=3,1,0)))</f>
        <v>3</v>
      </c>
      <c r="Q31" s="108"/>
      <c r="R31" s="107">
        <f>IF(R32+S32=0,"",IF(R32=4,3,IF(R32=3,1,0)))</f>
        <v>0</v>
      </c>
      <c r="S31" s="108"/>
      <c r="T31" s="180" t="str">
        <f>IF(T32+U32=0,"",IF(T32=4,3,IF(T32=3,1,0)))</f>
        <v/>
      </c>
      <c r="U31" s="181"/>
      <c r="V31" s="107">
        <f>IF(V32+W32=0,"",IF(V32=4,3,IF(V32=3,1,0)))</f>
        <v>3</v>
      </c>
      <c r="W31" s="108"/>
      <c r="X31" s="107">
        <f>IF(X32+Y32=0,"",IF(X32=4,3,IF(X32=3,1,0)))</f>
        <v>0</v>
      </c>
      <c r="Y31" s="108"/>
      <c r="Z31" s="107">
        <f>IF(Z32+AA32=0,"",IF(Z32=4,3,IF(Z32=3,1,0)))</f>
        <v>3</v>
      </c>
      <c r="AA31" s="108"/>
      <c r="AB31" s="107">
        <f>IF(AB32+AC32=0,"",IF(AB32=4,3,IF(AB32=3,1,0)))</f>
        <v>3</v>
      </c>
      <c r="AC31" s="108"/>
      <c r="AD31" s="107">
        <f>IF(AD32+AE32=0,"",IF(AD32=4,3,IF(AD32=3,1,0)))</f>
        <v>3</v>
      </c>
      <c r="AE31" s="108"/>
      <c r="AF31" s="107">
        <f>IF(AF32+AG32=0,"",IF(AF32=4,3,IF(AF32=3,1,0)))</f>
        <v>0</v>
      </c>
      <c r="AG31" s="108"/>
      <c r="AH31" s="107">
        <f>IF(AH32+AI32=0,"",IF(AH32=4,3,IF(AH32=3,1,0)))</f>
        <v>3</v>
      </c>
      <c r="AI31" s="108"/>
      <c r="AJ31" s="107">
        <f>IF(AJ32+AK32=0,"",IF(AJ32=4,3,IF(AJ32=3,1,0)))</f>
        <v>3</v>
      </c>
      <c r="AK31" s="108"/>
      <c r="AL31" s="18"/>
      <c r="AM31" s="28"/>
      <c r="AN31" s="112">
        <f>IF(AN32+AO32=0,"",IF(AN32=4,3,IF(AN32=3,1,0)))</f>
        <v>1</v>
      </c>
      <c r="AO31" s="108"/>
      <c r="AP31" s="120">
        <f>SUM(AP32/AQ32)</f>
        <v>1.5769230769230769</v>
      </c>
      <c r="AQ31" s="110"/>
      <c r="AS31" s="104">
        <f>IF($N31=1,$K31/2)+IF($N31=0,$K31)</f>
        <v>0</v>
      </c>
      <c r="AT31" s="104">
        <f>IF($P31=1,$K31/2)+IF($P31=0,$K31)</f>
        <v>0</v>
      </c>
      <c r="AU31" s="104">
        <f>IF($R31=1,$K31/2)+IF($R31=0,$K31)</f>
        <v>25</v>
      </c>
      <c r="AV31" s="104">
        <f>IF($T31=1,$K31/2)+IF($T31=0,$K31)</f>
        <v>0</v>
      </c>
      <c r="AW31" s="104">
        <f>IF($V31=1,$K31/2)+IF($V31=0,$K31)</f>
        <v>0</v>
      </c>
      <c r="AX31" s="104">
        <f>IF($X31=1,$K31/2)+IF($X31=0,$K31)</f>
        <v>25</v>
      </c>
      <c r="AY31" s="104">
        <f>IF($Z31=1,$K31/2)+IF($Z31=0,$K31)</f>
        <v>0</v>
      </c>
      <c r="AZ31" s="104">
        <f>IF($AB31=1,$K31/2)+IF($AB31=0,$K31)</f>
        <v>0</v>
      </c>
      <c r="BA31" s="104">
        <f>IF($AD31=1,$K31/2)+IF($AD31=0,$K31)</f>
        <v>0</v>
      </c>
      <c r="BB31" s="104">
        <f>IF($AF31=1,$K31/2)+IF($AF31=0,$K31)</f>
        <v>25</v>
      </c>
      <c r="BC31" s="104">
        <f>IF($AH31=1,$K31/2)+IF($AH31=0,$K31)</f>
        <v>0</v>
      </c>
      <c r="BD31" s="104">
        <f>IF($AJ31=1,$K31/2)+IF($AJ31=0,$K31)</f>
        <v>0</v>
      </c>
      <c r="BE31" s="105"/>
      <c r="BF31" s="104">
        <f>IF($AN31=1,$K31/2)+IF($AN31=0,$K31)</f>
        <v>12.5</v>
      </c>
    </row>
    <row r="32" spans="1:58" x14ac:dyDescent="0.25">
      <c r="A32" s="118"/>
      <c r="B32" s="136"/>
      <c r="C32" s="139"/>
      <c r="D32" s="115"/>
      <c r="E32" s="119"/>
      <c r="F32" s="119"/>
      <c r="G32" s="113"/>
      <c r="H32" s="114"/>
      <c r="I32" s="116"/>
      <c r="J32" s="117"/>
      <c r="K32" s="182"/>
      <c r="L32" s="116"/>
      <c r="M32" s="111"/>
      <c r="N32" s="20">
        <v>4</v>
      </c>
      <c r="O32" s="21">
        <v>2</v>
      </c>
      <c r="P32" s="20">
        <v>4</v>
      </c>
      <c r="Q32" s="21">
        <v>2</v>
      </c>
      <c r="R32" s="20">
        <v>2</v>
      </c>
      <c r="S32" s="21">
        <v>4</v>
      </c>
      <c r="T32" s="68"/>
      <c r="U32" s="69"/>
      <c r="V32" s="20">
        <v>4</v>
      </c>
      <c r="W32" s="21">
        <v>0</v>
      </c>
      <c r="X32" s="20">
        <v>2</v>
      </c>
      <c r="Y32" s="21">
        <v>4</v>
      </c>
      <c r="Z32" s="20">
        <v>4</v>
      </c>
      <c r="AA32" s="21">
        <v>2</v>
      </c>
      <c r="AB32" s="20">
        <v>4</v>
      </c>
      <c r="AC32" s="21">
        <v>2</v>
      </c>
      <c r="AD32" s="22">
        <v>4</v>
      </c>
      <c r="AE32" s="23">
        <v>2</v>
      </c>
      <c r="AF32" s="20">
        <v>2</v>
      </c>
      <c r="AG32" s="21">
        <v>4</v>
      </c>
      <c r="AH32" s="20">
        <v>4</v>
      </c>
      <c r="AI32" s="21">
        <v>0</v>
      </c>
      <c r="AJ32" s="20">
        <v>4</v>
      </c>
      <c r="AK32" s="21">
        <v>1</v>
      </c>
      <c r="AL32" s="26"/>
      <c r="AM32" s="29"/>
      <c r="AN32" s="20">
        <v>3</v>
      </c>
      <c r="AO32" s="21">
        <v>3</v>
      </c>
      <c r="AP32" s="24">
        <f>SUM($AN32,$AL32,$AJ32,$AH32,$AF32,$AD32,$AB32,$Z32,$X32,$V32,$T32,$R32,$P32,$N32,)</f>
        <v>41</v>
      </c>
      <c r="AQ32" s="25">
        <f>SUM($AO32,$AM32,$AK32,$AI32,$AG32,$AE32,$AC32,$AA32,$Y32,$W32,$U32,$S32,$Q32,$O32,)</f>
        <v>26</v>
      </c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5"/>
      <c r="BF32" s="104"/>
    </row>
    <row r="33" spans="1:58" ht="15.75" x14ac:dyDescent="0.25">
      <c r="A33" s="118">
        <v>14</v>
      </c>
      <c r="B33" s="136" t="s">
        <v>63</v>
      </c>
      <c r="C33" s="138" t="s">
        <v>35</v>
      </c>
      <c r="D33" s="115" t="s">
        <v>50</v>
      </c>
      <c r="E33" s="113">
        <f>IF(G33="",0,IF(F33+G33&lt;1000,1000,F33+G33))</f>
        <v>1034.3399999999999</v>
      </c>
      <c r="F33" s="119">
        <f>IF(I33&gt;150,IF(H33&gt;=65,0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(15+50)%)*10),IF(I33&lt;-150,IF(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&lt;1,0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,SUM(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-(COUNT(N33:AO33))*2*((G33-L33)/10+50)%)*10))</f>
        <v>-5.660000000000025</v>
      </c>
      <c r="G33" s="113">
        <v>1040</v>
      </c>
      <c r="H33" s="114">
        <f>IF(COUNT(N33:AO33)=0,0,SUM(IF(N34=4,2,IF(N34=3,1,0))+IF(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)/((COUNT(N33:AO33))*2)%)</f>
        <v>33.333333333333336</v>
      </c>
      <c r="I33" s="115">
        <f>(G33-L33)</f>
        <v>-143.08333333333326</v>
      </c>
      <c r="J33" s="117">
        <v>10</v>
      </c>
      <c r="K33" s="182">
        <f>SUM(N33:AO33)</f>
        <v>11</v>
      </c>
      <c r="L33" s="116">
        <f>(SUM($G$7:$G$34)-G33)/(COUNT($G$7:$G$34)-1)</f>
        <v>1183.0833333333333</v>
      </c>
      <c r="M33" s="111">
        <f>BF35</f>
        <v>37.5</v>
      </c>
      <c r="N33" s="112">
        <f>IF(N34+O34=0,"",IF(N34=4,3,IF(N34=3,1,0)))</f>
        <v>1</v>
      </c>
      <c r="O33" s="108"/>
      <c r="P33" s="107">
        <f>IF(P34+Q34=0,"",IF(P34=4,3,IF(P34=3,1,0)))</f>
        <v>3</v>
      </c>
      <c r="Q33" s="108"/>
      <c r="R33" s="107">
        <f>IF(R34+S34=0,"",IF(R34=4,3,IF(R34=3,1,0)))</f>
        <v>0</v>
      </c>
      <c r="S33" s="108"/>
      <c r="T33" s="180" t="str">
        <f>IF(T34+U34=0,"",IF(T34=4,3,IF(T34=3,1,0)))</f>
        <v/>
      </c>
      <c r="U33" s="181"/>
      <c r="V33" s="107">
        <f>IF(V34+W34=0,"",IF(V34=4,3,IF(V34=3,1,0)))</f>
        <v>0</v>
      </c>
      <c r="W33" s="108"/>
      <c r="X33" s="107">
        <f>IF(X34+Y34=0,"",IF(X34=4,3,IF(X34=3,1,0)))</f>
        <v>3</v>
      </c>
      <c r="Y33" s="108"/>
      <c r="Z33" s="107">
        <f>IF(Z34+AA34=0,"",IF(Z34=4,3,IF(Z34=3,1,0)))</f>
        <v>3</v>
      </c>
      <c r="AA33" s="108"/>
      <c r="AB33" s="107">
        <f>IF(AB34+AC34=0,"",IF(AB34=4,3,IF(AB34=3,1,0)))</f>
        <v>0</v>
      </c>
      <c r="AC33" s="108"/>
      <c r="AD33" s="107">
        <f>IF(AD34+AE34=0,"",IF(AD34=4,3,IF(AD34=3,1,0)))</f>
        <v>0</v>
      </c>
      <c r="AE33" s="108"/>
      <c r="AF33" s="107">
        <f>IF(AF34+AG34=0,"",IF(AF34=4,3,IF(AF34=3,1,0)))</f>
        <v>0</v>
      </c>
      <c r="AG33" s="108"/>
      <c r="AH33" s="107">
        <f>IF(AH34+AI34=0,"",IF(AH34=4,3,IF(AH34=3,1,0)))</f>
        <v>0</v>
      </c>
      <c r="AI33" s="108"/>
      <c r="AJ33" s="107">
        <f>IF(AJ34+AK34=0,"",IF(AJ34=4,3,IF(AJ34=3,1,0)))</f>
        <v>0</v>
      </c>
      <c r="AK33" s="108"/>
      <c r="AL33" s="107">
        <f>IF(AL34+AM34=0,"",IF(AL34=4,3,IF(AL34=3,1,0)))</f>
        <v>1</v>
      </c>
      <c r="AM33" s="108"/>
      <c r="AN33" s="18"/>
      <c r="AO33" s="28"/>
      <c r="AP33" s="109">
        <f>SUM(AP34/AQ34)</f>
        <v>0.83333333333333337</v>
      </c>
      <c r="AQ33" s="110"/>
      <c r="AS33" s="104">
        <f>IF($N33=1,$K33/2)+IF($N33=0,$K33)</f>
        <v>5.5</v>
      </c>
      <c r="AT33" s="104">
        <f>IF($P33=1,$K33/2)+IF($P33=0,$K33)</f>
        <v>0</v>
      </c>
      <c r="AU33" s="104">
        <f>IF($R33=1,$K33/2)+IF($R33=0,$K33)</f>
        <v>11</v>
      </c>
      <c r="AV33" s="104">
        <f>IF($T33=1,$K33/2)+IF($T33=0,$K33)</f>
        <v>0</v>
      </c>
      <c r="AW33" s="104">
        <f>IF($V33=1,$K33/2)+IF($V33=0,$K33)</f>
        <v>11</v>
      </c>
      <c r="AX33" s="104">
        <f>IF($X33=1,$K33/2)+IF($X33=0,$K33)</f>
        <v>0</v>
      </c>
      <c r="AY33" s="104">
        <f>IF($Z33=1,$K33/2)+IF($Z33=0,$K33)</f>
        <v>0</v>
      </c>
      <c r="AZ33" s="104">
        <f>IF($AB33=1,$K33/2)+IF($AB33=0,$K33)</f>
        <v>11</v>
      </c>
      <c r="BA33" s="104">
        <f>IF($AD33=1,$K33/2)+IF($AD33=0,$K33)</f>
        <v>11</v>
      </c>
      <c r="BB33" s="104">
        <f>IF($AF33=1,$K33/2)+IF($AF33=0,$K33)</f>
        <v>11</v>
      </c>
      <c r="BC33" s="104">
        <f>IF($AH33=1,$K33/2)+IF($AH33=0,$K33)</f>
        <v>11</v>
      </c>
      <c r="BD33" s="104">
        <f>IF($AJ33=1,$K33/2)+IF($AJ33=0,$K33)</f>
        <v>11</v>
      </c>
      <c r="BE33" s="104">
        <f>IF($AL33=1,$K33/2)+IF($AL33=0,$K33)</f>
        <v>5.5</v>
      </c>
      <c r="BF33" s="105"/>
    </row>
    <row r="34" spans="1:58" x14ac:dyDescent="0.25">
      <c r="A34" s="118"/>
      <c r="B34" s="136"/>
      <c r="C34" s="138"/>
      <c r="D34" s="115"/>
      <c r="E34" s="119"/>
      <c r="F34" s="119"/>
      <c r="G34" s="113"/>
      <c r="H34" s="114"/>
      <c r="I34" s="116"/>
      <c r="J34" s="117"/>
      <c r="K34" s="182"/>
      <c r="L34" s="116"/>
      <c r="M34" s="111"/>
      <c r="N34" s="20">
        <v>3</v>
      </c>
      <c r="O34" s="21">
        <v>3</v>
      </c>
      <c r="P34" s="20">
        <v>4</v>
      </c>
      <c r="Q34" s="21">
        <v>0</v>
      </c>
      <c r="R34" s="20">
        <v>2</v>
      </c>
      <c r="S34" s="21">
        <v>4</v>
      </c>
      <c r="T34" s="68"/>
      <c r="U34" s="69"/>
      <c r="V34" s="20">
        <v>1</v>
      </c>
      <c r="W34" s="21">
        <v>4</v>
      </c>
      <c r="X34" s="20">
        <v>4</v>
      </c>
      <c r="Y34" s="21">
        <v>2</v>
      </c>
      <c r="Z34" s="20">
        <v>4</v>
      </c>
      <c r="AA34" s="21">
        <v>0</v>
      </c>
      <c r="AB34" s="22">
        <v>1</v>
      </c>
      <c r="AC34" s="23">
        <v>4</v>
      </c>
      <c r="AD34" s="20">
        <v>2</v>
      </c>
      <c r="AE34" s="21">
        <v>4</v>
      </c>
      <c r="AF34" s="20">
        <v>2</v>
      </c>
      <c r="AG34" s="21">
        <v>4</v>
      </c>
      <c r="AH34" s="20">
        <v>2</v>
      </c>
      <c r="AI34" s="21">
        <v>4</v>
      </c>
      <c r="AJ34" s="20">
        <v>2</v>
      </c>
      <c r="AK34" s="21">
        <v>4</v>
      </c>
      <c r="AL34" s="20">
        <v>3</v>
      </c>
      <c r="AM34" s="21">
        <v>3</v>
      </c>
      <c r="AN34" s="26"/>
      <c r="AO34" s="29"/>
      <c r="AP34" s="31">
        <f>SUM($AN34,$AL34,$AJ34,$AH34,$AF34,$AD34,$AB34,$Z34,$X34,$V34,$T34,$R34,$P34,$N34,)</f>
        <v>30</v>
      </c>
      <c r="AQ34" s="25">
        <f>SUM($AO34,$AM34,$AK34,$AI34,$AG34,$AE34,$AC34,$AA34,$Y34,$W34,$U34,$S34,$Q34,$O34,)</f>
        <v>36</v>
      </c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5"/>
    </row>
    <row r="35" spans="1:58" x14ac:dyDescent="0.25">
      <c r="B35" s="32"/>
      <c r="C35" s="32"/>
      <c r="D35" s="33"/>
      <c r="E35" s="34"/>
      <c r="F35" s="34"/>
      <c r="G35" s="33">
        <f>G7+G9+G11+G13+G15+G17+G19+G21+G23+G25+G27+G29+G31+G33</f>
        <v>15237</v>
      </c>
      <c r="H35" s="34"/>
      <c r="I35" s="34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S35" s="35">
        <f t="shared" ref="AS35:BF35" si="23">SUM(AS7:AS34)</f>
        <v>78.5</v>
      </c>
      <c r="AT35" s="35">
        <f t="shared" si="23"/>
        <v>14.5</v>
      </c>
      <c r="AU35" s="35">
        <f t="shared" si="23"/>
        <v>163</v>
      </c>
      <c r="AV35" s="35">
        <f t="shared" si="23"/>
        <v>0</v>
      </c>
      <c r="AW35" s="35">
        <f t="shared" si="23"/>
        <v>76</v>
      </c>
      <c r="AX35" s="35">
        <f t="shared" si="23"/>
        <v>43</v>
      </c>
      <c r="AY35" s="35">
        <f t="shared" si="23"/>
        <v>41</v>
      </c>
      <c r="AZ35" s="35">
        <f t="shared" si="23"/>
        <v>109</v>
      </c>
      <c r="BA35" s="35">
        <f t="shared" si="23"/>
        <v>64</v>
      </c>
      <c r="BB35" s="35">
        <f t="shared" si="23"/>
        <v>105</v>
      </c>
      <c r="BC35" s="35">
        <f t="shared" si="23"/>
        <v>77</v>
      </c>
      <c r="BD35" s="35">
        <f t="shared" si="23"/>
        <v>103.5</v>
      </c>
      <c r="BE35" s="35">
        <f t="shared" si="23"/>
        <v>126.5</v>
      </c>
      <c r="BF35" s="35">
        <f t="shared" si="23"/>
        <v>37.5</v>
      </c>
    </row>
    <row r="36" spans="1:58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58" x14ac:dyDescent="0.25">
      <c r="B37" s="106" t="s">
        <v>36</v>
      </c>
      <c r="C37" s="106"/>
      <c r="D37" s="106"/>
      <c r="E37" s="106"/>
      <c r="F37" s="106"/>
      <c r="G37" s="106"/>
      <c r="H37" s="106"/>
      <c r="L37" s="106" t="s">
        <v>37</v>
      </c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/>
      <c r="AJ37"/>
      <c r="AK37"/>
      <c r="AL37"/>
      <c r="AM37"/>
      <c r="AN37"/>
      <c r="AO37"/>
    </row>
    <row r="38" spans="1:58" ht="15.75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</sheetData>
  <protectedRanges>
    <protectedRange sqref="N7" name="Diapazons4_31"/>
    <protectedRange sqref="R34:S34 AL14:AM14 AJ16:AK16 AH18:AI18 AF20:AG20 AD22:AE22 AB24:AC24 Z26:AA26 X28:Y28 V30:W30 T32:U32 AN12:AO12" name="Diapazons4_1"/>
    <protectedRange sqref="N10:O10 AL16:AM16 AJ18:AK18 AH20:AI20 AF22:AG22 AB26:AC26 Z28:AA28 X30:Y30 V32:W32 T34:U34 P8:Q8 AN14:AO14" name="Diapazons4_32"/>
    <protectedRange sqref="R8:S8 N12:O12 V34:W34 AL18:AM18 AJ20:AK20 AH22:AI22 AF24:AG24 AD26:AE26 AB28:AC28 Z30:AA30 X32:Y32 AN16:AO16" name="Diapazons4_33"/>
    <protectedRange sqref="N14:O14 AL20:AM20 AJ22:AK22 AH24:AI24 AD28:AE28 AB30:AC30 Z32:AA32 X34:Y34 T8:U8 R10:S10 P12:Q12 AN18:AO18" name="Diapazons4_35"/>
    <protectedRange sqref="V8:W8 T10:U10 P14:Q14 N16:O16 Z34:AA34 AL22:AM22 AJ24:AK24 AH26:AI26 AF28:AG28 AD30:AE30 AB32:AC32 AN20:AO20" name="Diapazons4_36"/>
    <protectedRange sqref="X8:Y8 V10:W10 T12:U12 R14:S14 P16:Q16 N18:O18 AB34:AC34 AL24:AM24 AJ26:AK26 AF30:AG30 AD32:AE32 AN22:AO22" name="Diapazons4_37"/>
    <protectedRange sqref="AH30:AI30 R16:U16 AL26:AO26 AJ28:AO28 AF32:AK32 P18:W18 AL30:AO30 AN32:AO32 AD34:AM34 N20:Y20 Z8:AO8 N22:AA22 X10:AO10 N34:Q34 V12:AM12 V14:AK14 X16:AI16 Z18:AG18 AB20:AE20 N24:AA24 N26:Y26 N30:U30 N32:S32 AN24:AO24 N28:W28" name="Diapazons4_38"/>
    <protectedRange sqref="AP10:AQ10 AP12:AQ12 AP14:AQ14 AP16:AQ16 AP18:AQ18 AP20:AQ20 AP22:AQ22 AP24:AQ24 AP26:AQ26 AP30:AQ30 AP32:AQ32 AP34:AQ34 AP8:AQ8 AP28:AQ28" name="Diapazons1"/>
  </protectedRanges>
  <mergeCells count="597">
    <mergeCell ref="A1:AQ1"/>
    <mergeCell ref="E2:Z2"/>
    <mergeCell ref="X3:AQ3"/>
    <mergeCell ref="AT4:BE4"/>
    <mergeCell ref="S5:V5"/>
    <mergeCell ref="N6:O6"/>
    <mergeCell ref="P6:Q6"/>
    <mergeCell ref="R6:S6"/>
    <mergeCell ref="T6:U6"/>
    <mergeCell ref="V6:W6"/>
    <mergeCell ref="AJ6:AK6"/>
    <mergeCell ref="AL6:AM6"/>
    <mergeCell ref="AN6:AO6"/>
    <mergeCell ref="AP6:AQ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X6:Y6"/>
    <mergeCell ref="Z6:AA6"/>
    <mergeCell ref="AB6:AC6"/>
    <mergeCell ref="M7:M8"/>
    <mergeCell ref="N7:O7"/>
    <mergeCell ref="P7:Q7"/>
    <mergeCell ref="R7:S7"/>
    <mergeCell ref="T7:U7"/>
    <mergeCell ref="V7:W7"/>
    <mergeCell ref="G7:G8"/>
    <mergeCell ref="H7:H8"/>
    <mergeCell ref="I7:I8"/>
    <mergeCell ref="J7:J8"/>
    <mergeCell ref="K7:K8"/>
    <mergeCell ref="L7:L8"/>
    <mergeCell ref="AJ7:AK7"/>
    <mergeCell ref="AL7:AM7"/>
    <mergeCell ref="AN7:AO7"/>
    <mergeCell ref="AP7:AQ7"/>
    <mergeCell ref="AS7:AS8"/>
    <mergeCell ref="AT7:AT8"/>
    <mergeCell ref="X7:Y7"/>
    <mergeCell ref="Z7:AA7"/>
    <mergeCell ref="AB7:AC7"/>
    <mergeCell ref="AD7:AE7"/>
    <mergeCell ref="AF7:AG7"/>
    <mergeCell ref="AH7:AI7"/>
    <mergeCell ref="BA7:BA8"/>
    <mergeCell ref="BB7:BB8"/>
    <mergeCell ref="BC7:BC8"/>
    <mergeCell ref="BD7:BD8"/>
    <mergeCell ref="BE7:BE8"/>
    <mergeCell ref="BF7:BF8"/>
    <mergeCell ref="AU7:AU8"/>
    <mergeCell ref="AV7:AV8"/>
    <mergeCell ref="AW7:AW8"/>
    <mergeCell ref="AX7:AX8"/>
    <mergeCell ref="AY7:AY8"/>
    <mergeCell ref="AZ7:AZ8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AD9:AE9"/>
    <mergeCell ref="AF9:AG9"/>
    <mergeCell ref="AH9:AI9"/>
    <mergeCell ref="AJ9:AK9"/>
    <mergeCell ref="M9:M10"/>
    <mergeCell ref="N9:O9"/>
    <mergeCell ref="R9:S9"/>
    <mergeCell ref="T9:U9"/>
    <mergeCell ref="V9:W9"/>
    <mergeCell ref="X9:Y9"/>
    <mergeCell ref="BB9:BB10"/>
    <mergeCell ref="BC9:BC10"/>
    <mergeCell ref="BD9:BD10"/>
    <mergeCell ref="BE9:BE10"/>
    <mergeCell ref="BF9:BF10"/>
    <mergeCell ref="A11:A12"/>
    <mergeCell ref="B11:B12"/>
    <mergeCell ref="C11:C12"/>
    <mergeCell ref="D11:D12"/>
    <mergeCell ref="E11:E12"/>
    <mergeCell ref="AV9:AV10"/>
    <mergeCell ref="AW9:AW10"/>
    <mergeCell ref="AX9:AX10"/>
    <mergeCell ref="AY9:AY10"/>
    <mergeCell ref="AZ9:AZ10"/>
    <mergeCell ref="BA9:BA10"/>
    <mergeCell ref="AL9:AM9"/>
    <mergeCell ref="AN9:AO9"/>
    <mergeCell ref="AP9:AQ9"/>
    <mergeCell ref="AS9:AS10"/>
    <mergeCell ref="AT9:AT10"/>
    <mergeCell ref="AU9:AU10"/>
    <mergeCell ref="Z9:AA9"/>
    <mergeCell ref="AB9:AC9"/>
    <mergeCell ref="L11:L12"/>
    <mergeCell ref="M11:M12"/>
    <mergeCell ref="N11:O11"/>
    <mergeCell ref="P11:Q11"/>
    <mergeCell ref="T11:U11"/>
    <mergeCell ref="V11:W11"/>
    <mergeCell ref="F11:F12"/>
    <mergeCell ref="G11:G12"/>
    <mergeCell ref="H11:H12"/>
    <mergeCell ref="I11:I12"/>
    <mergeCell ref="J11:J12"/>
    <mergeCell ref="K11:K12"/>
    <mergeCell ref="AJ11:AK11"/>
    <mergeCell ref="AL11:AM11"/>
    <mergeCell ref="AN11:AO11"/>
    <mergeCell ref="AP11:AQ11"/>
    <mergeCell ref="AS11:AS12"/>
    <mergeCell ref="AT11:AT12"/>
    <mergeCell ref="X11:Y11"/>
    <mergeCell ref="Z11:AA11"/>
    <mergeCell ref="AB11:AC11"/>
    <mergeCell ref="AD11:AE11"/>
    <mergeCell ref="AF11:AG11"/>
    <mergeCell ref="AH11:AI11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D13:AE13"/>
    <mergeCell ref="AF13:AG13"/>
    <mergeCell ref="AH13:AI13"/>
    <mergeCell ref="AJ13:AK13"/>
    <mergeCell ref="M13:M14"/>
    <mergeCell ref="N13:O13"/>
    <mergeCell ref="P13:Q13"/>
    <mergeCell ref="R13:S13"/>
    <mergeCell ref="V13:W13"/>
    <mergeCell ref="X13:Y13"/>
    <mergeCell ref="BB13:BB14"/>
    <mergeCell ref="BC13:BC14"/>
    <mergeCell ref="BD13:BD14"/>
    <mergeCell ref="BE13:BE14"/>
    <mergeCell ref="BF13:BF14"/>
    <mergeCell ref="A15:A16"/>
    <mergeCell ref="B15:B16"/>
    <mergeCell ref="C15:C16"/>
    <mergeCell ref="D15:D16"/>
    <mergeCell ref="E15:E16"/>
    <mergeCell ref="AV13:AV14"/>
    <mergeCell ref="AW13:AW14"/>
    <mergeCell ref="AX13:AX14"/>
    <mergeCell ref="AY13:AY14"/>
    <mergeCell ref="AZ13:AZ14"/>
    <mergeCell ref="BA13:BA14"/>
    <mergeCell ref="AL13:AM13"/>
    <mergeCell ref="AN13:AO13"/>
    <mergeCell ref="AP13:AQ13"/>
    <mergeCell ref="AS13:AS14"/>
    <mergeCell ref="AT13:AT14"/>
    <mergeCell ref="AU13:AU14"/>
    <mergeCell ref="Z13:AA13"/>
    <mergeCell ref="AB13:AC13"/>
    <mergeCell ref="L15:L16"/>
    <mergeCell ref="M15:M16"/>
    <mergeCell ref="N15:O15"/>
    <mergeCell ref="P15:Q15"/>
    <mergeCell ref="R15:S15"/>
    <mergeCell ref="T15:U15"/>
    <mergeCell ref="F15:F16"/>
    <mergeCell ref="G15:G16"/>
    <mergeCell ref="H15:H16"/>
    <mergeCell ref="I15:I16"/>
    <mergeCell ref="J15:J16"/>
    <mergeCell ref="K15:K16"/>
    <mergeCell ref="AJ15:AK15"/>
    <mergeCell ref="AL15:AM15"/>
    <mergeCell ref="AN15:AO15"/>
    <mergeCell ref="AP15:AQ15"/>
    <mergeCell ref="AS15:AS16"/>
    <mergeCell ref="AT15:AT16"/>
    <mergeCell ref="X15:Y15"/>
    <mergeCell ref="Z15:AA15"/>
    <mergeCell ref="AB15:AC15"/>
    <mergeCell ref="AD15:AE15"/>
    <mergeCell ref="AF15:AG15"/>
    <mergeCell ref="AH15:AI15"/>
    <mergeCell ref="BA15:BA16"/>
    <mergeCell ref="BB15:BB16"/>
    <mergeCell ref="BC15:BC16"/>
    <mergeCell ref="BD15:BD16"/>
    <mergeCell ref="BE15:BE16"/>
    <mergeCell ref="BF15:BF16"/>
    <mergeCell ref="AU15:AU16"/>
    <mergeCell ref="AV15:AV16"/>
    <mergeCell ref="AW15:AW16"/>
    <mergeCell ref="AX15:AX16"/>
    <mergeCell ref="AY15:AY16"/>
    <mergeCell ref="AZ15:AZ16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D17:AE17"/>
    <mergeCell ref="AF17:AG17"/>
    <mergeCell ref="AH17:AI17"/>
    <mergeCell ref="AJ17:AK17"/>
    <mergeCell ref="M17:M18"/>
    <mergeCell ref="N17:O17"/>
    <mergeCell ref="P17:Q17"/>
    <mergeCell ref="R17:S17"/>
    <mergeCell ref="T17:U17"/>
    <mergeCell ref="V17:W17"/>
    <mergeCell ref="BB17:BB18"/>
    <mergeCell ref="BC17:BC18"/>
    <mergeCell ref="BD17:BD18"/>
    <mergeCell ref="BE17:BE18"/>
    <mergeCell ref="BF17:BF18"/>
    <mergeCell ref="A19:A20"/>
    <mergeCell ref="B19:B20"/>
    <mergeCell ref="C19:C20"/>
    <mergeCell ref="D19:D20"/>
    <mergeCell ref="E19:E20"/>
    <mergeCell ref="AV17:AV18"/>
    <mergeCell ref="AW17:AW18"/>
    <mergeCell ref="AX17:AX18"/>
    <mergeCell ref="AY17:AY18"/>
    <mergeCell ref="AZ17:AZ18"/>
    <mergeCell ref="BA17:BA18"/>
    <mergeCell ref="AL17:AM17"/>
    <mergeCell ref="AN17:AO17"/>
    <mergeCell ref="AP17:AQ17"/>
    <mergeCell ref="AS17:AS18"/>
    <mergeCell ref="AT17:AT18"/>
    <mergeCell ref="AU17:AU18"/>
    <mergeCell ref="Z17:AA17"/>
    <mergeCell ref="AB17:AC17"/>
    <mergeCell ref="L19:L20"/>
    <mergeCell ref="M19:M20"/>
    <mergeCell ref="N19:O19"/>
    <mergeCell ref="P19:Q19"/>
    <mergeCell ref="R19:S19"/>
    <mergeCell ref="T19:U19"/>
    <mergeCell ref="F19:F20"/>
    <mergeCell ref="G19:G20"/>
    <mergeCell ref="H19:H20"/>
    <mergeCell ref="I19:I20"/>
    <mergeCell ref="J19:J20"/>
    <mergeCell ref="K19:K20"/>
    <mergeCell ref="AJ19:AK19"/>
    <mergeCell ref="AL19:AM19"/>
    <mergeCell ref="AN19:AO19"/>
    <mergeCell ref="AP19:AQ19"/>
    <mergeCell ref="AS19:AS20"/>
    <mergeCell ref="AT19:AT20"/>
    <mergeCell ref="V19:W19"/>
    <mergeCell ref="X19:Y19"/>
    <mergeCell ref="AB19:AC19"/>
    <mergeCell ref="AD19:AE19"/>
    <mergeCell ref="AF19:AG19"/>
    <mergeCell ref="AH19:AI19"/>
    <mergeCell ref="BA19:BA20"/>
    <mergeCell ref="BB19:BB20"/>
    <mergeCell ref="BC19:BC20"/>
    <mergeCell ref="BD19:BD20"/>
    <mergeCell ref="BE19:BE20"/>
    <mergeCell ref="BF19:BF20"/>
    <mergeCell ref="AU19:AU20"/>
    <mergeCell ref="AV19:AV20"/>
    <mergeCell ref="AW19:AW20"/>
    <mergeCell ref="AX19:AX20"/>
    <mergeCell ref="AY19:AY20"/>
    <mergeCell ref="AZ19:AZ20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D21:AE21"/>
    <mergeCell ref="AF21:AG21"/>
    <mergeCell ref="AH21:AI21"/>
    <mergeCell ref="AJ21:AK21"/>
    <mergeCell ref="M21:M22"/>
    <mergeCell ref="N21:O21"/>
    <mergeCell ref="P21:Q21"/>
    <mergeCell ref="R21:S21"/>
    <mergeCell ref="T21:U21"/>
    <mergeCell ref="V21:W21"/>
    <mergeCell ref="BB21:BB22"/>
    <mergeCell ref="BC21:BC22"/>
    <mergeCell ref="BD21:BD22"/>
    <mergeCell ref="BE21:BE22"/>
    <mergeCell ref="BF21:BF22"/>
    <mergeCell ref="A23:A24"/>
    <mergeCell ref="B23:B24"/>
    <mergeCell ref="C23:C24"/>
    <mergeCell ref="D23:D24"/>
    <mergeCell ref="E23:E24"/>
    <mergeCell ref="AV21:AV22"/>
    <mergeCell ref="AW21:AW22"/>
    <mergeCell ref="AX21:AX22"/>
    <mergeCell ref="AY21:AY22"/>
    <mergeCell ref="AZ21:AZ22"/>
    <mergeCell ref="BA21:BA22"/>
    <mergeCell ref="AL21:AM21"/>
    <mergeCell ref="AN21:AO21"/>
    <mergeCell ref="AP21:AQ21"/>
    <mergeCell ref="AS21:AS22"/>
    <mergeCell ref="AT21:AT22"/>
    <mergeCell ref="AU21:AU22"/>
    <mergeCell ref="X21:Y21"/>
    <mergeCell ref="Z21:AA21"/>
    <mergeCell ref="L23:L24"/>
    <mergeCell ref="M23:M24"/>
    <mergeCell ref="N23:O23"/>
    <mergeCell ref="P23:Q23"/>
    <mergeCell ref="R23:S23"/>
    <mergeCell ref="T23:U23"/>
    <mergeCell ref="F23:F24"/>
    <mergeCell ref="G23:G24"/>
    <mergeCell ref="H23:H24"/>
    <mergeCell ref="I23:I24"/>
    <mergeCell ref="J23:J24"/>
    <mergeCell ref="K23:K24"/>
    <mergeCell ref="AJ23:AK23"/>
    <mergeCell ref="AL23:AM23"/>
    <mergeCell ref="AN23:AO23"/>
    <mergeCell ref="AP23:AQ23"/>
    <mergeCell ref="AS23:AS24"/>
    <mergeCell ref="AT23:AT24"/>
    <mergeCell ref="V23:W23"/>
    <mergeCell ref="X23:Y23"/>
    <mergeCell ref="Z23:AA23"/>
    <mergeCell ref="AB23:AC23"/>
    <mergeCell ref="AF23:AG23"/>
    <mergeCell ref="AH23:AI23"/>
    <mergeCell ref="BA23:BA24"/>
    <mergeCell ref="BB23:BB24"/>
    <mergeCell ref="BC23:BC24"/>
    <mergeCell ref="BD23:BD24"/>
    <mergeCell ref="BE23:BE24"/>
    <mergeCell ref="BF23:BF24"/>
    <mergeCell ref="AU23:AU24"/>
    <mergeCell ref="AV23:AV24"/>
    <mergeCell ref="AW23:AW24"/>
    <mergeCell ref="AX23:AX24"/>
    <mergeCell ref="AY23:AY24"/>
    <mergeCell ref="AZ23:AZ24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B25:AC25"/>
    <mergeCell ref="AD25:AE25"/>
    <mergeCell ref="AH25:AI25"/>
    <mergeCell ref="AJ25:AK25"/>
    <mergeCell ref="M25:M26"/>
    <mergeCell ref="N25:O25"/>
    <mergeCell ref="P25:Q25"/>
    <mergeCell ref="R25:S25"/>
    <mergeCell ref="T25:U25"/>
    <mergeCell ref="V25:W25"/>
    <mergeCell ref="BB25:BB26"/>
    <mergeCell ref="BC25:BC26"/>
    <mergeCell ref="BD25:BD26"/>
    <mergeCell ref="BE25:BE26"/>
    <mergeCell ref="BF25:BF26"/>
    <mergeCell ref="A27:A28"/>
    <mergeCell ref="B27:B28"/>
    <mergeCell ref="C27:C28"/>
    <mergeCell ref="D27:D28"/>
    <mergeCell ref="E27:E28"/>
    <mergeCell ref="AV25:AV26"/>
    <mergeCell ref="AW25:AW26"/>
    <mergeCell ref="AX25:AX26"/>
    <mergeCell ref="AY25:AY26"/>
    <mergeCell ref="AZ25:AZ26"/>
    <mergeCell ref="BA25:BA26"/>
    <mergeCell ref="AL25:AM25"/>
    <mergeCell ref="AN25:AO25"/>
    <mergeCell ref="AP25:AQ25"/>
    <mergeCell ref="AS25:AS26"/>
    <mergeCell ref="AT25:AT26"/>
    <mergeCell ref="AU25:AU26"/>
    <mergeCell ref="X25:Y25"/>
    <mergeCell ref="Z25:AA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J27:AK27"/>
    <mergeCell ref="AL27:AM27"/>
    <mergeCell ref="AN27:AO27"/>
    <mergeCell ref="AP27:AQ27"/>
    <mergeCell ref="AS27:AS28"/>
    <mergeCell ref="AT27:AT28"/>
    <mergeCell ref="V27:W27"/>
    <mergeCell ref="X27:Y27"/>
    <mergeCell ref="Z27:AA27"/>
    <mergeCell ref="AB27:AC27"/>
    <mergeCell ref="AD27:AE27"/>
    <mergeCell ref="AF27:AG27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B29:AC29"/>
    <mergeCell ref="AD29:AE29"/>
    <mergeCell ref="AF29:AG29"/>
    <mergeCell ref="AH29:AI29"/>
    <mergeCell ref="M29:M30"/>
    <mergeCell ref="N29:O29"/>
    <mergeCell ref="P29:Q29"/>
    <mergeCell ref="R29:S29"/>
    <mergeCell ref="T29:U29"/>
    <mergeCell ref="V29:W29"/>
    <mergeCell ref="BB29:BB30"/>
    <mergeCell ref="BC29:BC30"/>
    <mergeCell ref="BD29:BD30"/>
    <mergeCell ref="BE29:BE30"/>
    <mergeCell ref="BF29:BF30"/>
    <mergeCell ref="A31:A32"/>
    <mergeCell ref="B31:B32"/>
    <mergeCell ref="C31:C32"/>
    <mergeCell ref="D31:D32"/>
    <mergeCell ref="E31:E32"/>
    <mergeCell ref="AV29:AV30"/>
    <mergeCell ref="AW29:AW30"/>
    <mergeCell ref="AX29:AX30"/>
    <mergeCell ref="AY29:AY30"/>
    <mergeCell ref="AZ29:AZ30"/>
    <mergeCell ref="BA29:BA30"/>
    <mergeCell ref="AL29:AM29"/>
    <mergeCell ref="AN29:AO29"/>
    <mergeCell ref="AP29:AQ29"/>
    <mergeCell ref="AS29:AS30"/>
    <mergeCell ref="AT29:AT30"/>
    <mergeCell ref="AU29:AU30"/>
    <mergeCell ref="X29:Y29"/>
    <mergeCell ref="Z29:AA29"/>
    <mergeCell ref="P31:Q31"/>
    <mergeCell ref="R31:S31"/>
    <mergeCell ref="T31:U31"/>
    <mergeCell ref="F31:F32"/>
    <mergeCell ref="G31:G32"/>
    <mergeCell ref="H31:H32"/>
    <mergeCell ref="I31:I32"/>
    <mergeCell ref="J31:J32"/>
    <mergeCell ref="K31:K32"/>
    <mergeCell ref="BD31:BD32"/>
    <mergeCell ref="BE31:BE32"/>
    <mergeCell ref="BF31:BF32"/>
    <mergeCell ref="AU31:AU32"/>
    <mergeCell ref="AV31:AV32"/>
    <mergeCell ref="AW31:AW32"/>
    <mergeCell ref="AX31:AX32"/>
    <mergeCell ref="AY31:AY32"/>
    <mergeCell ref="AZ31:AZ32"/>
    <mergeCell ref="A33:A34"/>
    <mergeCell ref="B33:B34"/>
    <mergeCell ref="C33:C34"/>
    <mergeCell ref="D33:D34"/>
    <mergeCell ref="E33:E34"/>
    <mergeCell ref="F33:F34"/>
    <mergeCell ref="BA31:BA32"/>
    <mergeCell ref="BB31:BB32"/>
    <mergeCell ref="BC31:BC32"/>
    <mergeCell ref="AH31:AI31"/>
    <mergeCell ref="AJ31:AK31"/>
    <mergeCell ref="AN31:AO31"/>
    <mergeCell ref="AP31:AQ31"/>
    <mergeCell ref="AS31:AS32"/>
    <mergeCell ref="AT31:AT32"/>
    <mergeCell ref="V31:W31"/>
    <mergeCell ref="X31:Y31"/>
    <mergeCell ref="Z31:AA31"/>
    <mergeCell ref="AB31:AC31"/>
    <mergeCell ref="AD31:AE31"/>
    <mergeCell ref="AF31:AG31"/>
    <mergeCell ref="L31:L32"/>
    <mergeCell ref="M31:M32"/>
    <mergeCell ref="N31:O31"/>
    <mergeCell ref="AH33:AI33"/>
    <mergeCell ref="M33:M34"/>
    <mergeCell ref="N33:O33"/>
    <mergeCell ref="P33:Q33"/>
    <mergeCell ref="R33:S33"/>
    <mergeCell ref="T33:U33"/>
    <mergeCell ref="V33:W33"/>
    <mergeCell ref="G33:G34"/>
    <mergeCell ref="H33:H34"/>
    <mergeCell ref="I33:I34"/>
    <mergeCell ref="J33:J34"/>
    <mergeCell ref="K33:K34"/>
    <mergeCell ref="L33:L34"/>
    <mergeCell ref="BB33:BB34"/>
    <mergeCell ref="BC33:BC34"/>
    <mergeCell ref="BD33:BD34"/>
    <mergeCell ref="BE33:BE34"/>
    <mergeCell ref="BF33:BF34"/>
    <mergeCell ref="B37:H37"/>
    <mergeCell ref="L37:AH37"/>
    <mergeCell ref="AV33:AV34"/>
    <mergeCell ref="AW33:AW34"/>
    <mergeCell ref="AX33:AX34"/>
    <mergeCell ref="AY33:AY34"/>
    <mergeCell ref="AZ33:AZ34"/>
    <mergeCell ref="BA33:BA34"/>
    <mergeCell ref="AJ33:AK33"/>
    <mergeCell ref="AL33:AM33"/>
    <mergeCell ref="AP33:AQ33"/>
    <mergeCell ref="AS33:AS34"/>
    <mergeCell ref="AT33:AT34"/>
    <mergeCell ref="AU33:AU34"/>
    <mergeCell ref="X33:Y33"/>
    <mergeCell ref="Z33:AA33"/>
    <mergeCell ref="AB33:AC33"/>
    <mergeCell ref="AD33:AE33"/>
    <mergeCell ref="AF33:AG33"/>
  </mergeCells>
  <conditionalFormatting sqref="U35">
    <cfRule type="cellIs" dxfId="2861" priority="749" stopIfTrue="1" operator="equal">
      <formula>#REF!</formula>
    </cfRule>
    <cfRule type="cellIs" dxfId="2860" priority="750" stopIfTrue="1" operator="greaterThan">
      <formula>#REF!</formula>
    </cfRule>
  </conditionalFormatting>
  <conditionalFormatting sqref="AN12">
    <cfRule type="cellIs" dxfId="2859" priority="745" stopIfTrue="1" operator="notEqual">
      <formula>S34</formula>
    </cfRule>
    <cfRule type="expression" dxfId="2858" priority="746" stopIfTrue="1">
      <formula>$N$7=5</formula>
    </cfRule>
  </conditionalFormatting>
  <conditionalFormatting sqref="AO12">
    <cfRule type="cellIs" dxfId="2857" priority="747" stopIfTrue="1" operator="notEqual">
      <formula>R34</formula>
    </cfRule>
    <cfRule type="expression" dxfId="2856" priority="748" stopIfTrue="1">
      <formula>$N$7=5</formula>
    </cfRule>
  </conditionalFormatting>
  <conditionalFormatting sqref="AL14">
    <cfRule type="cellIs" dxfId="2855" priority="741" stopIfTrue="1" operator="notEqual">
      <formula>U32</formula>
    </cfRule>
    <cfRule type="expression" dxfId="2854" priority="742" stopIfTrue="1">
      <formula>$N$7=3</formula>
    </cfRule>
  </conditionalFormatting>
  <conditionalFormatting sqref="AM14">
    <cfRule type="cellIs" dxfId="2853" priority="743" stopIfTrue="1" operator="notEqual">
      <formula>T32</formula>
    </cfRule>
    <cfRule type="expression" dxfId="2852" priority="744" stopIfTrue="1">
      <formula>$N$7=3</formula>
    </cfRule>
  </conditionalFormatting>
  <conditionalFormatting sqref="AJ16">
    <cfRule type="cellIs" dxfId="2851" priority="737" stopIfTrue="1" operator="notEqual">
      <formula>W30</formula>
    </cfRule>
    <cfRule type="expression" dxfId="2850" priority="738" stopIfTrue="1">
      <formula>$N$7=3</formula>
    </cfRule>
  </conditionalFormatting>
  <conditionalFormatting sqref="AK16">
    <cfRule type="cellIs" dxfId="2849" priority="739" stopIfTrue="1" operator="notEqual">
      <formula>V30</formula>
    </cfRule>
    <cfRule type="expression" dxfId="2848" priority="740" stopIfTrue="1">
      <formula>$N$7=3</formula>
    </cfRule>
  </conditionalFormatting>
  <conditionalFormatting sqref="AH18">
    <cfRule type="cellIs" dxfId="2847" priority="733" stopIfTrue="1" operator="notEqual">
      <formula>Y28</formula>
    </cfRule>
    <cfRule type="expression" dxfId="2846" priority="734" stopIfTrue="1">
      <formula>$N$7=3</formula>
    </cfRule>
  </conditionalFormatting>
  <conditionalFormatting sqref="AI18">
    <cfRule type="cellIs" dxfId="2845" priority="735" stopIfTrue="1" operator="notEqual">
      <formula>X28</formula>
    </cfRule>
    <cfRule type="expression" dxfId="2844" priority="736" stopIfTrue="1">
      <formula>$N$7=3</formula>
    </cfRule>
  </conditionalFormatting>
  <conditionalFormatting sqref="AF20">
    <cfRule type="cellIs" dxfId="2843" priority="729" stopIfTrue="1" operator="notEqual">
      <formula>AA26</formula>
    </cfRule>
    <cfRule type="expression" dxfId="2842" priority="730" stopIfTrue="1">
      <formula>$N$7=3</formula>
    </cfRule>
  </conditionalFormatting>
  <conditionalFormatting sqref="AG20">
    <cfRule type="cellIs" dxfId="2841" priority="731" stopIfTrue="1" operator="notEqual">
      <formula>Z26</formula>
    </cfRule>
    <cfRule type="expression" dxfId="2840" priority="732" stopIfTrue="1">
      <formula>$N$7=3</formula>
    </cfRule>
  </conditionalFormatting>
  <conditionalFormatting sqref="AD22">
    <cfRule type="cellIs" dxfId="2839" priority="725" stopIfTrue="1" operator="notEqual">
      <formula>AC24</formula>
    </cfRule>
    <cfRule type="expression" dxfId="2838" priority="726" stopIfTrue="1">
      <formula>$N$7=3</formula>
    </cfRule>
  </conditionalFormatting>
  <conditionalFormatting sqref="AE22">
    <cfRule type="cellIs" dxfId="2837" priority="727" stopIfTrue="1" operator="notEqual">
      <formula>AB24</formula>
    </cfRule>
    <cfRule type="expression" dxfId="2836" priority="728" stopIfTrue="1">
      <formula>$N$7=3</formula>
    </cfRule>
  </conditionalFormatting>
  <conditionalFormatting sqref="AB24">
    <cfRule type="cellIs" dxfId="2835" priority="721" stopIfTrue="1" operator="notEqual">
      <formula>AE22</formula>
    </cfRule>
    <cfRule type="expression" dxfId="2834" priority="722" stopIfTrue="1">
      <formula>$N$7=3</formula>
    </cfRule>
  </conditionalFormatting>
  <conditionalFormatting sqref="AC24">
    <cfRule type="cellIs" dxfId="2833" priority="723" stopIfTrue="1" operator="notEqual">
      <formula>AD22</formula>
    </cfRule>
    <cfRule type="expression" dxfId="2832" priority="724" stopIfTrue="1">
      <formula>$N$7=3</formula>
    </cfRule>
  </conditionalFormatting>
  <conditionalFormatting sqref="Z26">
    <cfRule type="cellIs" dxfId="2831" priority="717" stopIfTrue="1" operator="notEqual">
      <formula>AG20</formula>
    </cfRule>
    <cfRule type="expression" dxfId="2830" priority="718" stopIfTrue="1">
      <formula>$N$7=3</formula>
    </cfRule>
  </conditionalFormatting>
  <conditionalFormatting sqref="AA26">
    <cfRule type="cellIs" dxfId="2829" priority="719" stopIfTrue="1" operator="notEqual">
      <formula>AF20</formula>
    </cfRule>
    <cfRule type="expression" dxfId="2828" priority="720" stopIfTrue="1">
      <formula>$N$7=3</formula>
    </cfRule>
  </conditionalFormatting>
  <conditionalFormatting sqref="X28">
    <cfRule type="cellIs" dxfId="2827" priority="713" stopIfTrue="1" operator="notEqual">
      <formula>AI18</formula>
    </cfRule>
    <cfRule type="expression" dxfId="2826" priority="714" stopIfTrue="1">
      <formula>$N$7=3</formula>
    </cfRule>
  </conditionalFormatting>
  <conditionalFormatting sqref="Y28">
    <cfRule type="cellIs" dxfId="2825" priority="715" stopIfTrue="1" operator="notEqual">
      <formula>AH18</formula>
    </cfRule>
    <cfRule type="expression" dxfId="2824" priority="716" stopIfTrue="1">
      <formula>$N$7=3</formula>
    </cfRule>
  </conditionalFormatting>
  <conditionalFormatting sqref="V30">
    <cfRule type="cellIs" dxfId="2823" priority="709" stopIfTrue="1" operator="notEqual">
      <formula>AK16</formula>
    </cfRule>
    <cfRule type="expression" dxfId="2822" priority="710" stopIfTrue="1">
      <formula>$N$7=3</formula>
    </cfRule>
  </conditionalFormatting>
  <conditionalFormatting sqref="W30">
    <cfRule type="cellIs" dxfId="2821" priority="711" stopIfTrue="1" operator="notEqual">
      <formula>AJ16</formula>
    </cfRule>
    <cfRule type="expression" dxfId="2820" priority="712" stopIfTrue="1">
      <formula>$N$7=3</formula>
    </cfRule>
  </conditionalFormatting>
  <conditionalFormatting sqref="T32">
    <cfRule type="cellIs" dxfId="2819" priority="705" stopIfTrue="1" operator="notEqual">
      <formula>AM14</formula>
    </cfRule>
    <cfRule type="expression" dxfId="2818" priority="706" stopIfTrue="1">
      <formula>$N$7=3</formula>
    </cfRule>
  </conditionalFormatting>
  <conditionalFormatting sqref="U32">
    <cfRule type="cellIs" dxfId="2817" priority="707" stopIfTrue="1" operator="notEqual">
      <formula>AL14</formula>
    </cfRule>
    <cfRule type="expression" dxfId="2816" priority="708" stopIfTrue="1">
      <formula>$N$7=3</formula>
    </cfRule>
  </conditionalFormatting>
  <conditionalFormatting sqref="R34">
    <cfRule type="cellIs" dxfId="2815" priority="701" stopIfTrue="1" operator="notEqual">
      <formula>AO12</formula>
    </cfRule>
    <cfRule type="expression" dxfId="2814" priority="702" stopIfTrue="1">
      <formula>$N$7=5</formula>
    </cfRule>
  </conditionalFormatting>
  <conditionalFormatting sqref="S34">
    <cfRule type="cellIs" dxfId="2813" priority="703" stopIfTrue="1" operator="notEqual">
      <formula>AN12</formula>
    </cfRule>
    <cfRule type="expression" dxfId="2812" priority="704" stopIfTrue="1">
      <formula>$N$7=5</formula>
    </cfRule>
  </conditionalFormatting>
  <conditionalFormatting sqref="AN14">
    <cfRule type="cellIs" dxfId="2811" priority="697" stopIfTrue="1" operator="notEqual">
      <formula>U34</formula>
    </cfRule>
    <cfRule type="expression" dxfId="2810" priority="698" stopIfTrue="1">
      <formula>$N$7=7</formula>
    </cfRule>
  </conditionalFormatting>
  <conditionalFormatting sqref="AO14">
    <cfRule type="cellIs" dxfId="2809" priority="699" stopIfTrue="1" operator="notEqual">
      <formula>T34</formula>
    </cfRule>
    <cfRule type="expression" dxfId="2808" priority="700" stopIfTrue="1">
      <formula>$N$7=7</formula>
    </cfRule>
  </conditionalFormatting>
  <conditionalFormatting sqref="AL16">
    <cfRule type="cellIs" dxfId="2807" priority="693" stopIfTrue="1" operator="notEqual">
      <formula>W32</formula>
    </cfRule>
    <cfRule type="expression" dxfId="2806" priority="694" stopIfTrue="1">
      <formula>$N$7=4</formula>
    </cfRule>
  </conditionalFormatting>
  <conditionalFormatting sqref="AM16">
    <cfRule type="cellIs" dxfId="2805" priority="695" stopIfTrue="1" operator="notEqual">
      <formula>V32</formula>
    </cfRule>
    <cfRule type="expression" dxfId="2804" priority="696" stopIfTrue="1">
      <formula>$N$7=4</formula>
    </cfRule>
  </conditionalFormatting>
  <conditionalFormatting sqref="AJ18">
    <cfRule type="cellIs" dxfId="2803" priority="689" stopIfTrue="1" operator="notEqual">
      <formula>Y30</formula>
    </cfRule>
    <cfRule type="expression" dxfId="2802" priority="690" stopIfTrue="1">
      <formula>$N$7=4</formula>
    </cfRule>
  </conditionalFormatting>
  <conditionalFormatting sqref="AK18">
    <cfRule type="cellIs" dxfId="2801" priority="691" stopIfTrue="1" operator="notEqual">
      <formula>X30</formula>
    </cfRule>
    <cfRule type="expression" dxfId="2800" priority="692" stopIfTrue="1">
      <formula>$N$7=4</formula>
    </cfRule>
  </conditionalFormatting>
  <conditionalFormatting sqref="AH20">
    <cfRule type="cellIs" dxfId="2799" priority="685" stopIfTrue="1" operator="notEqual">
      <formula>AA28</formula>
    </cfRule>
    <cfRule type="expression" dxfId="2798" priority="686" stopIfTrue="1">
      <formula>$N$7=4</formula>
    </cfRule>
  </conditionalFormatting>
  <conditionalFormatting sqref="AI20">
    <cfRule type="cellIs" dxfId="2797" priority="687" stopIfTrue="1" operator="notEqual">
      <formula>Z28</formula>
    </cfRule>
    <cfRule type="expression" dxfId="2796" priority="688" stopIfTrue="1">
      <formula>$N$7=4</formula>
    </cfRule>
  </conditionalFormatting>
  <conditionalFormatting sqref="AF22">
    <cfRule type="cellIs" dxfId="2795" priority="681" stopIfTrue="1" operator="notEqual">
      <formula>AC26</formula>
    </cfRule>
    <cfRule type="expression" dxfId="2794" priority="682" stopIfTrue="1">
      <formula>$N$7=4</formula>
    </cfRule>
  </conditionalFormatting>
  <conditionalFormatting sqref="AG22">
    <cfRule type="cellIs" dxfId="2793" priority="683" stopIfTrue="1" operator="notEqual">
      <formula>AB26</formula>
    </cfRule>
    <cfRule type="expression" dxfId="2792" priority="684" stopIfTrue="1">
      <formula>$N$7=4</formula>
    </cfRule>
  </conditionalFormatting>
  <conditionalFormatting sqref="AB26">
    <cfRule type="cellIs" dxfId="2791" priority="677" stopIfTrue="1" operator="notEqual">
      <formula>AG22</formula>
    </cfRule>
    <cfRule type="expression" dxfId="2790" priority="678" stopIfTrue="1">
      <formula>$N$7=4</formula>
    </cfRule>
  </conditionalFormatting>
  <conditionalFormatting sqref="AC26">
    <cfRule type="cellIs" dxfId="2789" priority="679" stopIfTrue="1" operator="notEqual">
      <formula>AF22</formula>
    </cfRule>
    <cfRule type="expression" dxfId="2788" priority="680" stopIfTrue="1">
      <formula>$N$7=4</formula>
    </cfRule>
  </conditionalFormatting>
  <conditionalFormatting sqref="Z28">
    <cfRule type="cellIs" dxfId="2787" priority="673" stopIfTrue="1" operator="notEqual">
      <formula>AI20</formula>
    </cfRule>
    <cfRule type="expression" dxfId="2786" priority="674" stopIfTrue="1">
      <formula>$N$7=4</formula>
    </cfRule>
  </conditionalFormatting>
  <conditionalFormatting sqref="AA28">
    <cfRule type="cellIs" dxfId="2785" priority="675" stopIfTrue="1" operator="notEqual">
      <formula>AH20</formula>
    </cfRule>
    <cfRule type="expression" dxfId="2784" priority="676" stopIfTrue="1">
      <formula>$N$7=4</formula>
    </cfRule>
  </conditionalFormatting>
  <conditionalFormatting sqref="X30">
    <cfRule type="cellIs" dxfId="2783" priority="669" stopIfTrue="1" operator="notEqual">
      <formula>AK18</formula>
    </cfRule>
    <cfRule type="expression" dxfId="2782" priority="670" stopIfTrue="1">
      <formula>$N$7=4</formula>
    </cfRule>
  </conditionalFormatting>
  <conditionalFormatting sqref="Y30">
    <cfRule type="cellIs" dxfId="2781" priority="671" stopIfTrue="1" operator="notEqual">
      <formula>AJ18</formula>
    </cfRule>
    <cfRule type="expression" dxfId="2780" priority="672" stopIfTrue="1">
      <formula>$N$7=4</formula>
    </cfRule>
  </conditionalFormatting>
  <conditionalFormatting sqref="V32">
    <cfRule type="cellIs" dxfId="2779" priority="665" stopIfTrue="1" operator="notEqual">
      <formula>AM16</formula>
    </cfRule>
    <cfRule type="expression" dxfId="2778" priority="666" stopIfTrue="1">
      <formula>$N$7=4</formula>
    </cfRule>
  </conditionalFormatting>
  <conditionalFormatting sqref="W32">
    <cfRule type="cellIs" dxfId="2777" priority="667" stopIfTrue="1" operator="notEqual">
      <formula>AL16</formula>
    </cfRule>
    <cfRule type="expression" dxfId="2776" priority="668" stopIfTrue="1">
      <formula>$N$7=4</formula>
    </cfRule>
  </conditionalFormatting>
  <conditionalFormatting sqref="T34">
    <cfRule type="cellIs" dxfId="2775" priority="661" stopIfTrue="1" operator="notEqual">
      <formula>AO14</formula>
    </cfRule>
    <cfRule type="expression" dxfId="2774" priority="662" stopIfTrue="1">
      <formula>$N$7=7</formula>
    </cfRule>
  </conditionalFormatting>
  <conditionalFormatting sqref="U34">
    <cfRule type="cellIs" dxfId="2773" priority="663" stopIfTrue="1" operator="notEqual">
      <formula>AN14</formula>
    </cfRule>
    <cfRule type="expression" dxfId="2772" priority="664" stopIfTrue="1">
      <formula>$N$7=7</formula>
    </cfRule>
  </conditionalFormatting>
  <conditionalFormatting sqref="P8">
    <cfRule type="cellIs" dxfId="2771" priority="657" stopIfTrue="1" operator="notEqual">
      <formula>O10</formula>
    </cfRule>
    <cfRule type="expression" dxfId="2770" priority="658" stopIfTrue="1">
      <formula>$N$7=2</formula>
    </cfRule>
  </conditionalFormatting>
  <conditionalFormatting sqref="Q8">
    <cfRule type="cellIs" dxfId="2769" priority="659" stopIfTrue="1" operator="notEqual">
      <formula>N10</formula>
    </cfRule>
    <cfRule type="expression" dxfId="2768" priority="660" stopIfTrue="1">
      <formula>$N$7=2</formula>
    </cfRule>
  </conditionalFormatting>
  <conditionalFormatting sqref="N10">
    <cfRule type="cellIs" dxfId="2767" priority="653" stopIfTrue="1" operator="notEqual">
      <formula>Q8</formula>
    </cfRule>
    <cfRule type="expression" dxfId="2766" priority="654" stopIfTrue="1">
      <formula>$N$7=2</formula>
    </cfRule>
  </conditionalFormatting>
  <conditionalFormatting sqref="O10">
    <cfRule type="cellIs" dxfId="2765" priority="655" stopIfTrue="1" operator="notEqual">
      <formula>P8</formula>
    </cfRule>
    <cfRule type="expression" dxfId="2764" priority="656" stopIfTrue="1">
      <formula>$N$7=2</formula>
    </cfRule>
  </conditionalFormatting>
  <conditionalFormatting sqref="R8">
    <cfRule type="cellIs" dxfId="2763" priority="649" stopIfTrue="1" operator="notEqual">
      <formula>O12</formula>
    </cfRule>
    <cfRule type="expression" dxfId="2762" priority="650" stopIfTrue="1">
      <formula>$N$7=3</formula>
    </cfRule>
  </conditionalFormatting>
  <conditionalFormatting sqref="S8">
    <cfRule type="cellIs" dxfId="2761" priority="651" stopIfTrue="1" operator="notEqual">
      <formula>N12</formula>
    </cfRule>
    <cfRule type="expression" dxfId="2760" priority="652" stopIfTrue="1">
      <formula>$N$7=3</formula>
    </cfRule>
  </conditionalFormatting>
  <conditionalFormatting sqref="N12">
    <cfRule type="cellIs" dxfId="2759" priority="645" stopIfTrue="1" operator="notEqual">
      <formula>S8</formula>
    </cfRule>
    <cfRule type="expression" dxfId="2758" priority="646" stopIfTrue="1">
      <formula>$N$7=3</formula>
    </cfRule>
  </conditionalFormatting>
  <conditionalFormatting sqref="O12">
    <cfRule type="cellIs" dxfId="2757" priority="647" stopIfTrue="1" operator="notEqual">
      <formula>R8</formula>
    </cfRule>
    <cfRule type="expression" dxfId="2756" priority="648" stopIfTrue="1">
      <formula>$N$7=3</formula>
    </cfRule>
  </conditionalFormatting>
  <conditionalFormatting sqref="AN16">
    <cfRule type="cellIs" dxfId="2755" priority="641" stopIfTrue="1" operator="notEqual">
      <formula>W34</formula>
    </cfRule>
    <cfRule type="expression" dxfId="2754" priority="642" stopIfTrue="1">
      <formula>$N$7=9</formula>
    </cfRule>
  </conditionalFormatting>
  <conditionalFormatting sqref="AO16">
    <cfRule type="cellIs" dxfId="2753" priority="643" stopIfTrue="1" operator="notEqual">
      <formula>V34</formula>
    </cfRule>
    <cfRule type="expression" dxfId="2752" priority="644" stopIfTrue="1">
      <formula>$N$7=9</formula>
    </cfRule>
  </conditionalFormatting>
  <conditionalFormatting sqref="AL18">
    <cfRule type="cellIs" dxfId="2751" priority="637" stopIfTrue="1" operator="notEqual">
      <formula>Y32</formula>
    </cfRule>
    <cfRule type="expression" dxfId="2750" priority="638" stopIfTrue="1">
      <formula>$N$7=5</formula>
    </cfRule>
  </conditionalFormatting>
  <conditionalFormatting sqref="AM18">
    <cfRule type="cellIs" dxfId="2749" priority="639" stopIfTrue="1" operator="notEqual">
      <formula>X32</formula>
    </cfRule>
    <cfRule type="expression" dxfId="2748" priority="640" stopIfTrue="1">
      <formula>$N$7=5</formula>
    </cfRule>
  </conditionalFormatting>
  <conditionalFormatting sqref="AJ20">
    <cfRule type="cellIs" dxfId="2747" priority="633" stopIfTrue="1" operator="notEqual">
      <formula>AA30</formula>
    </cfRule>
    <cfRule type="expression" dxfId="2746" priority="634" stopIfTrue="1">
      <formula>$N$7=5</formula>
    </cfRule>
  </conditionalFormatting>
  <conditionalFormatting sqref="AK20">
    <cfRule type="cellIs" dxfId="2745" priority="635" stopIfTrue="1" operator="notEqual">
      <formula>Z30</formula>
    </cfRule>
    <cfRule type="expression" dxfId="2744" priority="636" stopIfTrue="1">
      <formula>$N$7=5</formula>
    </cfRule>
  </conditionalFormatting>
  <conditionalFormatting sqref="AH22">
    <cfRule type="cellIs" dxfId="2743" priority="629" stopIfTrue="1" operator="notEqual">
      <formula>AC28</formula>
    </cfRule>
    <cfRule type="expression" dxfId="2742" priority="630" stopIfTrue="1">
      <formula>$N$7=5</formula>
    </cfRule>
  </conditionalFormatting>
  <conditionalFormatting sqref="AI22">
    <cfRule type="cellIs" dxfId="2741" priority="631" stopIfTrue="1" operator="notEqual">
      <formula>AB28</formula>
    </cfRule>
    <cfRule type="expression" dxfId="2740" priority="632" stopIfTrue="1">
      <formula>$N$7=5</formula>
    </cfRule>
  </conditionalFormatting>
  <conditionalFormatting sqref="AF24">
    <cfRule type="cellIs" dxfId="2739" priority="625" stopIfTrue="1" operator="notEqual">
      <formula>AE26</formula>
    </cfRule>
    <cfRule type="expression" dxfId="2738" priority="626" stopIfTrue="1">
      <formula>$N$7=5</formula>
    </cfRule>
  </conditionalFormatting>
  <conditionalFormatting sqref="AG24">
    <cfRule type="cellIs" dxfId="2737" priority="627" stopIfTrue="1" operator="notEqual">
      <formula>AD26</formula>
    </cfRule>
    <cfRule type="expression" dxfId="2736" priority="628" stopIfTrue="1">
      <formula>$N$7=5</formula>
    </cfRule>
  </conditionalFormatting>
  <conditionalFormatting sqref="AD26">
    <cfRule type="cellIs" dxfId="2735" priority="621" stopIfTrue="1" operator="notEqual">
      <formula>AG24</formula>
    </cfRule>
    <cfRule type="expression" dxfId="2734" priority="622" stopIfTrue="1">
      <formula>$N$7=5</formula>
    </cfRule>
  </conditionalFormatting>
  <conditionalFormatting sqref="AE26">
    <cfRule type="cellIs" dxfId="2733" priority="623" stopIfTrue="1" operator="notEqual">
      <formula>AF24</formula>
    </cfRule>
    <cfRule type="expression" dxfId="2732" priority="624" stopIfTrue="1">
      <formula>$N$7=5</formula>
    </cfRule>
  </conditionalFormatting>
  <conditionalFormatting sqref="AB28">
    <cfRule type="cellIs" dxfId="2731" priority="617" stopIfTrue="1" operator="notEqual">
      <formula>AI22</formula>
    </cfRule>
    <cfRule type="expression" dxfId="2730" priority="618" stopIfTrue="1">
      <formula>$N$7=5</formula>
    </cfRule>
  </conditionalFormatting>
  <conditionalFormatting sqref="AC28">
    <cfRule type="cellIs" dxfId="2729" priority="619" stopIfTrue="1" operator="notEqual">
      <formula>AH22</formula>
    </cfRule>
    <cfRule type="expression" dxfId="2728" priority="620" stopIfTrue="1">
      <formula>$N$7=5</formula>
    </cfRule>
  </conditionalFormatting>
  <conditionalFormatting sqref="Z30">
    <cfRule type="cellIs" dxfId="2727" priority="613" stopIfTrue="1" operator="notEqual">
      <formula>AK20</formula>
    </cfRule>
    <cfRule type="expression" dxfId="2726" priority="614" stopIfTrue="1">
      <formula>$N$7=5</formula>
    </cfRule>
  </conditionalFormatting>
  <conditionalFormatting sqref="AA30">
    <cfRule type="cellIs" dxfId="2725" priority="615" stopIfTrue="1" operator="notEqual">
      <formula>AJ20</formula>
    </cfRule>
    <cfRule type="expression" dxfId="2724" priority="616" stopIfTrue="1">
      <formula>$N$7=5</formula>
    </cfRule>
  </conditionalFormatting>
  <conditionalFormatting sqref="X32">
    <cfRule type="cellIs" dxfId="2723" priority="609" stopIfTrue="1" operator="notEqual">
      <formula>AM18</formula>
    </cfRule>
    <cfRule type="expression" dxfId="2722" priority="610" stopIfTrue="1">
      <formula>$N$7=5</formula>
    </cfRule>
  </conditionalFormatting>
  <conditionalFormatting sqref="Y32">
    <cfRule type="cellIs" dxfId="2721" priority="611" stopIfTrue="1" operator="notEqual">
      <formula>AL18</formula>
    </cfRule>
    <cfRule type="expression" dxfId="2720" priority="612" stopIfTrue="1">
      <formula>$N$7=5</formula>
    </cfRule>
  </conditionalFormatting>
  <conditionalFormatting sqref="V34">
    <cfRule type="cellIs" dxfId="2719" priority="605" stopIfTrue="1" operator="notEqual">
      <formula>AO16</formula>
    </cfRule>
    <cfRule type="expression" dxfId="2718" priority="606" stopIfTrue="1">
      <formula>$N$7=9</formula>
    </cfRule>
  </conditionalFormatting>
  <conditionalFormatting sqref="W34">
    <cfRule type="cellIs" dxfId="2717" priority="607" stopIfTrue="1" operator="notEqual">
      <formula>AN16</formula>
    </cfRule>
    <cfRule type="expression" dxfId="2716" priority="608" stopIfTrue="1">
      <formula>$N$7=9</formula>
    </cfRule>
  </conditionalFormatting>
  <conditionalFormatting sqref="AN18">
    <cfRule type="cellIs" dxfId="2715" priority="601" stopIfTrue="1" operator="notEqual">
      <formula>Y34</formula>
    </cfRule>
    <cfRule type="expression" dxfId="2714" priority="602" stopIfTrue="1">
      <formula>$N$7=11</formula>
    </cfRule>
  </conditionalFormatting>
  <conditionalFormatting sqref="AO18">
    <cfRule type="cellIs" dxfId="2713" priority="603" stopIfTrue="1" operator="notEqual">
      <formula>X34</formula>
    </cfRule>
    <cfRule type="expression" dxfId="2712" priority="604" stopIfTrue="1">
      <formula>$N$7=11</formula>
    </cfRule>
  </conditionalFormatting>
  <conditionalFormatting sqref="AL20">
    <cfRule type="cellIs" dxfId="2711" priority="597" stopIfTrue="1" operator="notEqual">
      <formula>AA32</formula>
    </cfRule>
    <cfRule type="expression" dxfId="2710" priority="598" stopIfTrue="1">
      <formula>$N$7=6</formula>
    </cfRule>
  </conditionalFormatting>
  <conditionalFormatting sqref="AM20">
    <cfRule type="cellIs" dxfId="2709" priority="599" stopIfTrue="1" operator="notEqual">
      <formula>Z32</formula>
    </cfRule>
    <cfRule type="expression" dxfId="2708" priority="600" stopIfTrue="1">
      <formula>$N$7=6</formula>
    </cfRule>
  </conditionalFormatting>
  <conditionalFormatting sqref="AJ22">
    <cfRule type="cellIs" dxfId="2707" priority="593" stopIfTrue="1" operator="notEqual">
      <formula>AC30</formula>
    </cfRule>
    <cfRule type="expression" dxfId="2706" priority="594" stopIfTrue="1">
      <formula>$N$7=6</formula>
    </cfRule>
  </conditionalFormatting>
  <conditionalFormatting sqref="AK22">
    <cfRule type="cellIs" dxfId="2705" priority="595" stopIfTrue="1" operator="notEqual">
      <formula>AB30</formula>
    </cfRule>
    <cfRule type="expression" dxfId="2704" priority="596" stopIfTrue="1">
      <formula>$N$7=6</formula>
    </cfRule>
  </conditionalFormatting>
  <conditionalFormatting sqref="AH24">
    <cfRule type="cellIs" dxfId="2703" priority="589" stopIfTrue="1" operator="notEqual">
      <formula>AE28</formula>
    </cfRule>
    <cfRule type="expression" dxfId="2702" priority="590" stopIfTrue="1">
      <formula>$N$7=6</formula>
    </cfRule>
  </conditionalFormatting>
  <conditionalFormatting sqref="AI24">
    <cfRule type="cellIs" dxfId="2701" priority="591" stopIfTrue="1" operator="notEqual">
      <formula>AD28</formula>
    </cfRule>
    <cfRule type="expression" dxfId="2700" priority="592" stopIfTrue="1">
      <formula>$N$7=6</formula>
    </cfRule>
  </conditionalFormatting>
  <conditionalFormatting sqref="AD28">
    <cfRule type="cellIs" dxfId="2699" priority="585" stopIfTrue="1" operator="notEqual">
      <formula>AI24</formula>
    </cfRule>
    <cfRule type="expression" dxfId="2698" priority="586" stopIfTrue="1">
      <formula>$N$7=6</formula>
    </cfRule>
  </conditionalFormatting>
  <conditionalFormatting sqref="AE28">
    <cfRule type="cellIs" dxfId="2697" priority="587" stopIfTrue="1" operator="notEqual">
      <formula>AH24</formula>
    </cfRule>
    <cfRule type="expression" dxfId="2696" priority="588" stopIfTrue="1">
      <formula>$N$7=6</formula>
    </cfRule>
  </conditionalFormatting>
  <conditionalFormatting sqref="AB30">
    <cfRule type="cellIs" dxfId="2695" priority="581" stopIfTrue="1" operator="notEqual">
      <formula>AK22</formula>
    </cfRule>
    <cfRule type="expression" dxfId="2694" priority="582" stopIfTrue="1">
      <formula>$N$7=6</formula>
    </cfRule>
  </conditionalFormatting>
  <conditionalFormatting sqref="AC30">
    <cfRule type="cellIs" dxfId="2693" priority="583" stopIfTrue="1" operator="notEqual">
      <formula>AJ22</formula>
    </cfRule>
    <cfRule type="expression" dxfId="2692" priority="584" stopIfTrue="1">
      <formula>$N$7=6</formula>
    </cfRule>
  </conditionalFormatting>
  <conditionalFormatting sqref="Z32">
    <cfRule type="cellIs" dxfId="2691" priority="577" stopIfTrue="1" operator="notEqual">
      <formula>AM20</formula>
    </cfRule>
    <cfRule type="expression" dxfId="2690" priority="578" stopIfTrue="1">
      <formula>$N$7=6</formula>
    </cfRule>
  </conditionalFormatting>
  <conditionalFormatting sqref="AA32">
    <cfRule type="cellIs" dxfId="2689" priority="579" stopIfTrue="1" operator="notEqual">
      <formula>AL20</formula>
    </cfRule>
    <cfRule type="expression" dxfId="2688" priority="580" stopIfTrue="1">
      <formula>$N$7=6</formula>
    </cfRule>
  </conditionalFormatting>
  <conditionalFormatting sqref="X34">
    <cfRule type="cellIs" dxfId="2687" priority="573" stopIfTrue="1" operator="notEqual">
      <formula>AO18</formula>
    </cfRule>
    <cfRule type="expression" dxfId="2686" priority="574" stopIfTrue="1">
      <formula>$N$7=11</formula>
    </cfRule>
  </conditionalFormatting>
  <conditionalFormatting sqref="Y34">
    <cfRule type="cellIs" dxfId="2685" priority="575" stopIfTrue="1" operator="notEqual">
      <formula>AN18</formula>
    </cfRule>
    <cfRule type="expression" dxfId="2684" priority="576" stopIfTrue="1">
      <formula>$N$7=11</formula>
    </cfRule>
  </conditionalFormatting>
  <conditionalFormatting sqref="T8">
    <cfRule type="cellIs" dxfId="2683" priority="569" stopIfTrue="1" operator="notEqual">
      <formula>O14</formula>
    </cfRule>
    <cfRule type="expression" dxfId="2682" priority="570" stopIfTrue="1">
      <formula>$N$7=4</formula>
    </cfRule>
  </conditionalFormatting>
  <conditionalFormatting sqref="U8">
    <cfRule type="cellIs" dxfId="2681" priority="571" stopIfTrue="1" operator="notEqual">
      <formula>N14</formula>
    </cfRule>
    <cfRule type="expression" dxfId="2680" priority="572" stopIfTrue="1">
      <formula>$N$7=4</formula>
    </cfRule>
  </conditionalFormatting>
  <conditionalFormatting sqref="R10">
    <cfRule type="cellIs" dxfId="2679" priority="565" stopIfTrue="1" operator="notEqual">
      <formula>Q12</formula>
    </cfRule>
    <cfRule type="expression" dxfId="2678" priority="566" stopIfTrue="1">
      <formula>$N$7=4</formula>
    </cfRule>
  </conditionalFormatting>
  <conditionalFormatting sqref="S10">
    <cfRule type="cellIs" dxfId="2677" priority="567" stopIfTrue="1" operator="notEqual">
      <formula>P12</formula>
    </cfRule>
    <cfRule type="expression" dxfId="2676" priority="568" stopIfTrue="1">
      <formula>$N$7=4</formula>
    </cfRule>
  </conditionalFormatting>
  <conditionalFormatting sqref="P12">
    <cfRule type="cellIs" dxfId="2675" priority="561" stopIfTrue="1" operator="notEqual">
      <formula>S10</formula>
    </cfRule>
    <cfRule type="expression" dxfId="2674" priority="562" stopIfTrue="1">
      <formula>$N$7=4</formula>
    </cfRule>
  </conditionalFormatting>
  <conditionalFormatting sqref="Q12">
    <cfRule type="cellIs" dxfId="2673" priority="563" stopIfTrue="1" operator="notEqual">
      <formula>R10</formula>
    </cfRule>
    <cfRule type="expression" dxfId="2672" priority="564" stopIfTrue="1">
      <formula>$N$7=4</formula>
    </cfRule>
  </conditionalFormatting>
  <conditionalFormatting sqref="N14">
    <cfRule type="cellIs" dxfId="2671" priority="557" stopIfTrue="1" operator="notEqual">
      <formula>U8</formula>
    </cfRule>
    <cfRule type="expression" dxfId="2670" priority="558" stopIfTrue="1">
      <formula>$N$7=4</formula>
    </cfRule>
  </conditionalFormatting>
  <conditionalFormatting sqref="O14">
    <cfRule type="cellIs" dxfId="2669" priority="559" stopIfTrue="1" operator="notEqual">
      <formula>T8</formula>
    </cfRule>
    <cfRule type="expression" dxfId="2668" priority="560" stopIfTrue="1">
      <formula>$N$7=4</formula>
    </cfRule>
  </conditionalFormatting>
  <conditionalFormatting sqref="V8">
    <cfRule type="cellIs" dxfId="2667" priority="553" stopIfTrue="1" operator="notEqual">
      <formula>O16</formula>
    </cfRule>
    <cfRule type="expression" dxfId="2666" priority="554" stopIfTrue="1">
      <formula>$N$7=5</formula>
    </cfRule>
  </conditionalFormatting>
  <conditionalFormatting sqref="W8">
    <cfRule type="cellIs" dxfId="2665" priority="555" stopIfTrue="1" operator="notEqual">
      <formula>N16</formula>
    </cfRule>
    <cfRule type="expression" dxfId="2664" priority="556" stopIfTrue="1">
      <formula>$N$7=5</formula>
    </cfRule>
  </conditionalFormatting>
  <conditionalFormatting sqref="T10">
    <cfRule type="cellIs" dxfId="2663" priority="549" stopIfTrue="1" operator="notEqual">
      <formula>Q14</formula>
    </cfRule>
    <cfRule type="expression" dxfId="2662" priority="550" stopIfTrue="1">
      <formula>$N$7=5</formula>
    </cfRule>
  </conditionalFormatting>
  <conditionalFormatting sqref="U10">
    <cfRule type="cellIs" dxfId="2661" priority="551" stopIfTrue="1" operator="notEqual">
      <formula>P14</formula>
    </cfRule>
    <cfRule type="expression" dxfId="2660" priority="552" stopIfTrue="1">
      <formula>$N$7=5</formula>
    </cfRule>
  </conditionalFormatting>
  <conditionalFormatting sqref="P14">
    <cfRule type="cellIs" dxfId="2659" priority="545" stopIfTrue="1" operator="notEqual">
      <formula>U10</formula>
    </cfRule>
    <cfRule type="expression" dxfId="2658" priority="546" stopIfTrue="1">
      <formula>$N$7=5</formula>
    </cfRule>
  </conditionalFormatting>
  <conditionalFormatting sqref="Q14">
    <cfRule type="cellIs" dxfId="2657" priority="547" stopIfTrue="1" operator="notEqual">
      <formula>T10</formula>
    </cfRule>
    <cfRule type="expression" dxfId="2656" priority="548" stopIfTrue="1">
      <formula>$N$7=5</formula>
    </cfRule>
  </conditionalFormatting>
  <conditionalFormatting sqref="N16">
    <cfRule type="cellIs" dxfId="2655" priority="541" stopIfTrue="1" operator="notEqual">
      <formula>W8</formula>
    </cfRule>
    <cfRule type="expression" dxfId="2654" priority="542" stopIfTrue="1">
      <formula>$N$7=5</formula>
    </cfRule>
  </conditionalFormatting>
  <conditionalFormatting sqref="O16">
    <cfRule type="cellIs" dxfId="2653" priority="543" stopIfTrue="1" operator="notEqual">
      <formula>V8</formula>
    </cfRule>
    <cfRule type="expression" dxfId="2652" priority="544" stopIfTrue="1">
      <formula>$N$7=5</formula>
    </cfRule>
  </conditionalFormatting>
  <conditionalFormatting sqref="AN20">
    <cfRule type="cellIs" dxfId="2651" priority="537" stopIfTrue="1" operator="notEqual">
      <formula>AA34</formula>
    </cfRule>
    <cfRule type="expression" dxfId="2650" priority="538" stopIfTrue="1">
      <formula>$N$7=13</formula>
    </cfRule>
  </conditionalFormatting>
  <conditionalFormatting sqref="AO20">
    <cfRule type="cellIs" dxfId="2649" priority="539" stopIfTrue="1" operator="notEqual">
      <formula>Z34</formula>
    </cfRule>
    <cfRule type="expression" dxfId="2648" priority="540" stopIfTrue="1">
      <formula>$N$7=13</formula>
    </cfRule>
  </conditionalFormatting>
  <conditionalFormatting sqref="AL22">
    <cfRule type="cellIs" dxfId="2647" priority="533" stopIfTrue="1" operator="notEqual">
      <formula>AC32</formula>
    </cfRule>
    <cfRule type="expression" dxfId="2646" priority="534" stopIfTrue="1">
      <formula>$N$7=7</formula>
    </cfRule>
  </conditionalFormatting>
  <conditionalFormatting sqref="AM22">
    <cfRule type="cellIs" dxfId="2645" priority="535" stopIfTrue="1" operator="notEqual">
      <formula>AB32</formula>
    </cfRule>
    <cfRule type="expression" dxfId="2644" priority="536" stopIfTrue="1">
      <formula>$N$7=7</formula>
    </cfRule>
  </conditionalFormatting>
  <conditionalFormatting sqref="AJ24">
    <cfRule type="cellIs" dxfId="2643" priority="529" stopIfTrue="1" operator="notEqual">
      <formula>AE30</formula>
    </cfRule>
    <cfRule type="expression" dxfId="2642" priority="530" stopIfTrue="1">
      <formula>$N$7=7</formula>
    </cfRule>
  </conditionalFormatting>
  <conditionalFormatting sqref="AK24">
    <cfRule type="cellIs" dxfId="2641" priority="531" stopIfTrue="1" operator="notEqual">
      <formula>AD30</formula>
    </cfRule>
    <cfRule type="expression" dxfId="2640" priority="532" stopIfTrue="1">
      <formula>$N$7=7</formula>
    </cfRule>
  </conditionalFormatting>
  <conditionalFormatting sqref="AH26">
    <cfRule type="cellIs" dxfId="2639" priority="525" stopIfTrue="1" operator="notEqual">
      <formula>AG28</formula>
    </cfRule>
    <cfRule type="expression" dxfId="2638" priority="526" stopIfTrue="1">
      <formula>$N$7=7</formula>
    </cfRule>
  </conditionalFormatting>
  <conditionalFormatting sqref="AI26">
    <cfRule type="cellIs" dxfId="2637" priority="527" stopIfTrue="1" operator="notEqual">
      <formula>AF28</formula>
    </cfRule>
    <cfRule type="expression" dxfId="2636" priority="528" stopIfTrue="1">
      <formula>$N$7=7</formula>
    </cfRule>
  </conditionalFormatting>
  <conditionalFormatting sqref="AF28">
    <cfRule type="cellIs" dxfId="2635" priority="521" stopIfTrue="1" operator="notEqual">
      <formula>AI26</formula>
    </cfRule>
    <cfRule type="expression" dxfId="2634" priority="522" stopIfTrue="1">
      <formula>$N$7=7</formula>
    </cfRule>
  </conditionalFormatting>
  <conditionalFormatting sqref="AG28">
    <cfRule type="cellIs" dxfId="2633" priority="523" stopIfTrue="1" operator="notEqual">
      <formula>AH26</formula>
    </cfRule>
    <cfRule type="expression" dxfId="2632" priority="524" stopIfTrue="1">
      <formula>$N$7=7</formula>
    </cfRule>
  </conditionalFormatting>
  <conditionalFormatting sqref="AD30">
    <cfRule type="cellIs" dxfId="2631" priority="517" stopIfTrue="1" operator="notEqual">
      <formula>AK24</formula>
    </cfRule>
    <cfRule type="expression" dxfId="2630" priority="518" stopIfTrue="1">
      <formula>$N$7=7</formula>
    </cfRule>
  </conditionalFormatting>
  <conditionalFormatting sqref="AE30">
    <cfRule type="cellIs" dxfId="2629" priority="519" stopIfTrue="1" operator="notEqual">
      <formula>AJ24</formula>
    </cfRule>
    <cfRule type="expression" dxfId="2628" priority="520" stopIfTrue="1">
      <formula>$N$7=7</formula>
    </cfRule>
  </conditionalFormatting>
  <conditionalFormatting sqref="AB32">
    <cfRule type="cellIs" dxfId="2627" priority="513" stopIfTrue="1" operator="notEqual">
      <formula>AM22</formula>
    </cfRule>
    <cfRule type="expression" dxfId="2626" priority="514" stopIfTrue="1">
      <formula>$N$7=7</formula>
    </cfRule>
  </conditionalFormatting>
  <conditionalFormatting sqref="AC32">
    <cfRule type="cellIs" dxfId="2625" priority="515" stopIfTrue="1" operator="notEqual">
      <formula>AL22</formula>
    </cfRule>
    <cfRule type="expression" dxfId="2624" priority="516" stopIfTrue="1">
      <formula>$N$7=7</formula>
    </cfRule>
  </conditionalFormatting>
  <conditionalFormatting sqref="Z34">
    <cfRule type="cellIs" dxfId="2623" priority="509" stopIfTrue="1" operator="notEqual">
      <formula>AO20</formula>
    </cfRule>
    <cfRule type="expression" dxfId="2622" priority="510" stopIfTrue="1">
      <formula>$N$7=13</formula>
    </cfRule>
  </conditionalFormatting>
  <conditionalFormatting sqref="AA34">
    <cfRule type="cellIs" dxfId="2621" priority="511" stopIfTrue="1" operator="notEqual">
      <formula>AN20</formula>
    </cfRule>
    <cfRule type="expression" dxfId="2620" priority="512" stopIfTrue="1">
      <formula>$N$7=13</formula>
    </cfRule>
  </conditionalFormatting>
  <conditionalFormatting sqref="X8">
    <cfRule type="cellIs" dxfId="2619" priority="505" stopIfTrue="1" operator="notEqual">
      <formula>O18</formula>
    </cfRule>
    <cfRule type="expression" dxfId="2618" priority="506" stopIfTrue="1">
      <formula>$N$7=6</formula>
    </cfRule>
  </conditionalFormatting>
  <conditionalFormatting sqref="Y8">
    <cfRule type="cellIs" dxfId="2617" priority="507" stopIfTrue="1" operator="notEqual">
      <formula>N18</formula>
    </cfRule>
    <cfRule type="expression" dxfId="2616" priority="508" stopIfTrue="1">
      <formula>$N$7=6</formula>
    </cfRule>
  </conditionalFormatting>
  <conditionalFormatting sqref="V10">
    <cfRule type="cellIs" dxfId="2615" priority="501" stopIfTrue="1" operator="notEqual">
      <formula>Q16</formula>
    </cfRule>
    <cfRule type="expression" dxfId="2614" priority="502" stopIfTrue="1">
      <formula>$N$7=6</formula>
    </cfRule>
  </conditionalFormatting>
  <conditionalFormatting sqref="W10">
    <cfRule type="cellIs" dxfId="2613" priority="503" stopIfTrue="1" operator="notEqual">
      <formula>P16</formula>
    </cfRule>
    <cfRule type="expression" dxfId="2612" priority="504" stopIfTrue="1">
      <formula>$N$7=6</formula>
    </cfRule>
  </conditionalFormatting>
  <conditionalFormatting sqref="T12">
    <cfRule type="cellIs" dxfId="2611" priority="497" stopIfTrue="1" operator="notEqual">
      <formula>S14</formula>
    </cfRule>
    <cfRule type="expression" dxfId="2610" priority="498" stopIfTrue="1">
      <formula>$N$7=6</formula>
    </cfRule>
  </conditionalFormatting>
  <conditionalFormatting sqref="U12">
    <cfRule type="cellIs" dxfId="2609" priority="499" stopIfTrue="1" operator="notEqual">
      <formula>R14</formula>
    </cfRule>
    <cfRule type="expression" dxfId="2608" priority="500" stopIfTrue="1">
      <formula>$N$7=6</formula>
    </cfRule>
  </conditionalFormatting>
  <conditionalFormatting sqref="R14">
    <cfRule type="cellIs" dxfId="2607" priority="493" stopIfTrue="1" operator="notEqual">
      <formula>U12</formula>
    </cfRule>
    <cfRule type="expression" dxfId="2606" priority="494" stopIfTrue="1">
      <formula>$N$7=6</formula>
    </cfRule>
  </conditionalFormatting>
  <conditionalFormatting sqref="S14">
    <cfRule type="cellIs" dxfId="2605" priority="495" stopIfTrue="1" operator="notEqual">
      <formula>T12</formula>
    </cfRule>
    <cfRule type="expression" dxfId="2604" priority="496" stopIfTrue="1">
      <formula>$N$7=6</formula>
    </cfRule>
  </conditionalFormatting>
  <conditionalFormatting sqref="P16">
    <cfRule type="cellIs" dxfId="2603" priority="489" stopIfTrue="1" operator="notEqual">
      <formula>W10</formula>
    </cfRule>
    <cfRule type="expression" dxfId="2602" priority="490" stopIfTrue="1">
      <formula>$N$7=6</formula>
    </cfRule>
  </conditionalFormatting>
  <conditionalFormatting sqref="Q16">
    <cfRule type="cellIs" dxfId="2601" priority="491" stopIfTrue="1" operator="notEqual">
      <formula>V10</formula>
    </cfRule>
    <cfRule type="expression" dxfId="2600" priority="492" stopIfTrue="1">
      <formula>$N$7=6</formula>
    </cfRule>
  </conditionalFormatting>
  <conditionalFormatting sqref="N18">
    <cfRule type="cellIs" dxfId="2599" priority="485" stopIfTrue="1" operator="notEqual">
      <formula>Y8</formula>
    </cfRule>
    <cfRule type="expression" dxfId="2598" priority="486" stopIfTrue="1">
      <formula>$N$7=6</formula>
    </cfRule>
  </conditionalFormatting>
  <conditionalFormatting sqref="O18">
    <cfRule type="cellIs" dxfId="2597" priority="487" stopIfTrue="1" operator="notEqual">
      <formula>X8</formula>
    </cfRule>
    <cfRule type="expression" dxfId="2596" priority="488" stopIfTrue="1">
      <formula>$N$7=6</formula>
    </cfRule>
  </conditionalFormatting>
  <conditionalFormatting sqref="AN22">
    <cfRule type="cellIs" dxfId="2595" priority="481" stopIfTrue="1" operator="notEqual">
      <formula>AC34</formula>
    </cfRule>
    <cfRule type="expression" dxfId="2594" priority="482" stopIfTrue="1">
      <formula>$N$7=2</formula>
    </cfRule>
  </conditionalFormatting>
  <conditionalFormatting sqref="AO22">
    <cfRule type="cellIs" dxfId="2593" priority="483" stopIfTrue="1" operator="notEqual">
      <formula>AB34</formula>
    </cfRule>
    <cfRule type="expression" dxfId="2592" priority="484" stopIfTrue="1">
      <formula>$N$7=2</formula>
    </cfRule>
  </conditionalFormatting>
  <conditionalFormatting sqref="AL24">
    <cfRule type="cellIs" dxfId="2591" priority="477" stopIfTrue="1" operator="notEqual">
      <formula>AE32</formula>
    </cfRule>
    <cfRule type="expression" dxfId="2590" priority="478" stopIfTrue="1">
      <formula>$N$7=8</formula>
    </cfRule>
  </conditionalFormatting>
  <conditionalFormatting sqref="AM24">
    <cfRule type="cellIs" dxfId="2589" priority="479" stopIfTrue="1" operator="notEqual">
      <formula>AD32</formula>
    </cfRule>
    <cfRule type="expression" dxfId="2588" priority="480" stopIfTrue="1">
      <formula>$N$7=8</formula>
    </cfRule>
  </conditionalFormatting>
  <conditionalFormatting sqref="AJ26">
    <cfRule type="cellIs" dxfId="2587" priority="473" stopIfTrue="1" operator="notEqual">
      <formula>AG30</formula>
    </cfRule>
    <cfRule type="expression" dxfId="2586" priority="474" stopIfTrue="1">
      <formula>$N$7=8</formula>
    </cfRule>
  </conditionalFormatting>
  <conditionalFormatting sqref="AK26">
    <cfRule type="cellIs" dxfId="2585" priority="475" stopIfTrue="1" operator="notEqual">
      <formula>AF30</formula>
    </cfRule>
    <cfRule type="expression" dxfId="2584" priority="476" stopIfTrue="1">
      <formula>$N$7=8</formula>
    </cfRule>
  </conditionalFormatting>
  <conditionalFormatting sqref="AF30">
    <cfRule type="cellIs" dxfId="2583" priority="469" stopIfTrue="1" operator="notEqual">
      <formula>AK26</formula>
    </cfRule>
    <cfRule type="expression" dxfId="2582" priority="470" stopIfTrue="1">
      <formula>$N$7=8</formula>
    </cfRule>
  </conditionalFormatting>
  <conditionalFormatting sqref="AG30">
    <cfRule type="cellIs" dxfId="2581" priority="471" stopIfTrue="1" operator="notEqual">
      <formula>AJ26</formula>
    </cfRule>
    <cfRule type="expression" dxfId="2580" priority="472" stopIfTrue="1">
      <formula>$N$7=8</formula>
    </cfRule>
  </conditionalFormatting>
  <conditionalFormatting sqref="AD32">
    <cfRule type="cellIs" dxfId="2579" priority="465" stopIfTrue="1" operator="notEqual">
      <formula>AM24</formula>
    </cfRule>
    <cfRule type="expression" dxfId="2578" priority="466" stopIfTrue="1">
      <formula>$N$7=8</formula>
    </cfRule>
  </conditionalFormatting>
  <conditionalFormatting sqref="AE32">
    <cfRule type="cellIs" dxfId="2577" priority="467" stopIfTrue="1" operator="notEqual">
      <formula>AL24</formula>
    </cfRule>
    <cfRule type="expression" dxfId="2576" priority="468" stopIfTrue="1">
      <formula>$N$7=8</formula>
    </cfRule>
  </conditionalFormatting>
  <conditionalFormatting sqref="AB34">
    <cfRule type="cellIs" dxfId="2575" priority="461" stopIfTrue="1" operator="notEqual">
      <formula>AO22</formula>
    </cfRule>
    <cfRule type="expression" dxfId="2574" priority="462" stopIfTrue="1">
      <formula>$N$7=2</formula>
    </cfRule>
  </conditionalFormatting>
  <conditionalFormatting sqref="AC34">
    <cfRule type="cellIs" dxfId="2573" priority="463" stopIfTrue="1" operator="notEqual">
      <formula>AN22</formula>
    </cfRule>
    <cfRule type="expression" dxfId="2572" priority="464" stopIfTrue="1">
      <formula>$N$7=2</formula>
    </cfRule>
  </conditionalFormatting>
  <conditionalFormatting sqref="Z8">
    <cfRule type="cellIs" dxfId="2571" priority="457" stopIfTrue="1" operator="notEqual">
      <formula>O20</formula>
    </cfRule>
    <cfRule type="expression" dxfId="2570" priority="458" stopIfTrue="1">
      <formula>$N$7=7</formula>
    </cfRule>
  </conditionalFormatting>
  <conditionalFormatting sqref="AA8">
    <cfRule type="cellIs" dxfId="2569" priority="459" stopIfTrue="1" operator="notEqual">
      <formula>N20</formula>
    </cfRule>
    <cfRule type="expression" dxfId="2568" priority="460" stopIfTrue="1">
      <formula>$N$7=7</formula>
    </cfRule>
  </conditionalFormatting>
  <conditionalFormatting sqref="X10">
    <cfRule type="cellIs" dxfId="2567" priority="453" stopIfTrue="1" operator="notEqual">
      <formula>Q18</formula>
    </cfRule>
    <cfRule type="expression" dxfId="2566" priority="454" stopIfTrue="1">
      <formula>$N$7=7</formula>
    </cfRule>
  </conditionalFormatting>
  <conditionalFormatting sqref="Y10">
    <cfRule type="cellIs" dxfId="2565" priority="455" stopIfTrue="1" operator="notEqual">
      <formula>P18</formula>
    </cfRule>
    <cfRule type="expression" dxfId="2564" priority="456" stopIfTrue="1">
      <formula>$N$7=7</formula>
    </cfRule>
  </conditionalFormatting>
  <conditionalFormatting sqref="V12">
    <cfRule type="cellIs" dxfId="2563" priority="449" stopIfTrue="1" operator="notEqual">
      <formula>S16</formula>
    </cfRule>
    <cfRule type="expression" dxfId="2562" priority="450" stopIfTrue="1">
      <formula>$N$7=7</formula>
    </cfRule>
  </conditionalFormatting>
  <conditionalFormatting sqref="W12">
    <cfRule type="cellIs" dxfId="2561" priority="451" stopIfTrue="1" operator="notEqual">
      <formula>R16</formula>
    </cfRule>
    <cfRule type="expression" dxfId="2560" priority="452" stopIfTrue="1">
      <formula>$N$7=7</formula>
    </cfRule>
  </conditionalFormatting>
  <conditionalFormatting sqref="R16">
    <cfRule type="cellIs" dxfId="2559" priority="445" stopIfTrue="1" operator="notEqual">
      <formula>W12</formula>
    </cfRule>
    <cfRule type="expression" dxfId="2558" priority="446" stopIfTrue="1">
      <formula>$N$7=7</formula>
    </cfRule>
  </conditionalFormatting>
  <conditionalFormatting sqref="S16">
    <cfRule type="cellIs" dxfId="2557" priority="447" stopIfTrue="1" operator="notEqual">
      <formula>V12</formula>
    </cfRule>
    <cfRule type="expression" dxfId="2556" priority="448" stopIfTrue="1">
      <formula>$N$7=7</formula>
    </cfRule>
  </conditionalFormatting>
  <conditionalFormatting sqref="P18">
    <cfRule type="cellIs" dxfId="2555" priority="441" stopIfTrue="1" operator="notEqual">
      <formula>Y10</formula>
    </cfRule>
    <cfRule type="expression" dxfId="2554" priority="442" stopIfTrue="1">
      <formula>$N$7=7</formula>
    </cfRule>
  </conditionalFormatting>
  <conditionalFormatting sqref="Q18">
    <cfRule type="cellIs" dxfId="2553" priority="443" stopIfTrue="1" operator="notEqual">
      <formula>X10</formula>
    </cfRule>
    <cfRule type="expression" dxfId="2552" priority="444" stopIfTrue="1">
      <formula>$N$7=7</formula>
    </cfRule>
  </conditionalFormatting>
  <conditionalFormatting sqref="N20">
    <cfRule type="cellIs" dxfId="2551" priority="437" stopIfTrue="1" operator="notEqual">
      <formula>AA8</formula>
    </cfRule>
    <cfRule type="expression" dxfId="2550" priority="438" stopIfTrue="1">
      <formula>$N$7=7</formula>
    </cfRule>
  </conditionalFormatting>
  <conditionalFormatting sqref="O20">
    <cfRule type="cellIs" dxfId="2549" priority="439" stopIfTrue="1" operator="notEqual">
      <formula>Z8</formula>
    </cfRule>
    <cfRule type="expression" dxfId="2548" priority="440" stopIfTrue="1">
      <formula>$N$7=7</formula>
    </cfRule>
  </conditionalFormatting>
  <conditionalFormatting sqref="AN24">
    <cfRule type="cellIs" dxfId="2547" priority="433" stopIfTrue="1" operator="notEqual">
      <formula>AE34</formula>
    </cfRule>
    <cfRule type="expression" dxfId="2546" priority="434" stopIfTrue="1">
      <formula>$N$7=4</formula>
    </cfRule>
  </conditionalFormatting>
  <conditionalFormatting sqref="AO24">
    <cfRule type="cellIs" dxfId="2545" priority="435" stopIfTrue="1" operator="notEqual">
      <formula>AD34</formula>
    </cfRule>
    <cfRule type="expression" dxfId="2544" priority="436" stopIfTrue="1">
      <formula>$N$7=4</formula>
    </cfRule>
  </conditionalFormatting>
  <conditionalFormatting sqref="AL26">
    <cfRule type="cellIs" dxfId="2543" priority="429" stopIfTrue="1" operator="notEqual">
      <formula>AG32</formula>
    </cfRule>
    <cfRule type="expression" dxfId="2542" priority="430" stopIfTrue="1">
      <formula>$N$7=9</formula>
    </cfRule>
  </conditionalFormatting>
  <conditionalFormatting sqref="AM26">
    <cfRule type="cellIs" dxfId="2541" priority="431" stopIfTrue="1" operator="notEqual">
      <formula>AF32</formula>
    </cfRule>
    <cfRule type="expression" dxfId="2540" priority="432" stopIfTrue="1">
      <formula>$N$7=9</formula>
    </cfRule>
  </conditionalFormatting>
  <conditionalFormatting sqref="AJ28">
    <cfRule type="cellIs" dxfId="2539" priority="425" stopIfTrue="1" operator="notEqual">
      <formula>AI30</formula>
    </cfRule>
    <cfRule type="expression" dxfId="2538" priority="426" stopIfTrue="1">
      <formula>$N$7=9</formula>
    </cfRule>
  </conditionalFormatting>
  <conditionalFormatting sqref="AK28">
    <cfRule type="cellIs" dxfId="2537" priority="427" stopIfTrue="1" operator="notEqual">
      <formula>AH30</formula>
    </cfRule>
    <cfRule type="expression" dxfId="2536" priority="428" stopIfTrue="1">
      <formula>$N$7=9</formula>
    </cfRule>
  </conditionalFormatting>
  <conditionalFormatting sqref="AH30">
    <cfRule type="cellIs" dxfId="2535" priority="421" stopIfTrue="1" operator="notEqual">
      <formula>AK28</formula>
    </cfRule>
    <cfRule type="expression" dxfId="2534" priority="422" stopIfTrue="1">
      <formula>$N$7=9</formula>
    </cfRule>
  </conditionalFormatting>
  <conditionalFormatting sqref="AI30">
    <cfRule type="cellIs" dxfId="2533" priority="423" stopIfTrue="1" operator="notEqual">
      <formula>AJ28</formula>
    </cfRule>
    <cfRule type="expression" dxfId="2532" priority="424" stopIfTrue="1">
      <formula>$N$7=9</formula>
    </cfRule>
  </conditionalFormatting>
  <conditionalFormatting sqref="AF32">
    <cfRule type="cellIs" dxfId="2531" priority="417" stopIfTrue="1" operator="notEqual">
      <formula>AM26</formula>
    </cfRule>
    <cfRule type="expression" dxfId="2530" priority="418" stopIfTrue="1">
      <formula>$N$7=9</formula>
    </cfRule>
  </conditionalFormatting>
  <conditionalFormatting sqref="AG32">
    <cfRule type="cellIs" dxfId="2529" priority="419" stopIfTrue="1" operator="notEqual">
      <formula>AL26</formula>
    </cfRule>
    <cfRule type="expression" dxfId="2528" priority="420" stopIfTrue="1">
      <formula>$N$7=9</formula>
    </cfRule>
  </conditionalFormatting>
  <conditionalFormatting sqref="AD34">
    <cfRule type="cellIs" dxfId="2527" priority="413" stopIfTrue="1" operator="notEqual">
      <formula>AO24</formula>
    </cfRule>
    <cfRule type="expression" dxfId="2526" priority="414" stopIfTrue="1">
      <formula>$N$7=4</formula>
    </cfRule>
  </conditionalFormatting>
  <conditionalFormatting sqref="AE34">
    <cfRule type="cellIs" dxfId="2525" priority="415" stopIfTrue="1" operator="notEqual">
      <formula>AN24</formula>
    </cfRule>
    <cfRule type="expression" dxfId="2524" priority="416" stopIfTrue="1">
      <formula>$N$7=4</formula>
    </cfRule>
  </conditionalFormatting>
  <conditionalFormatting sqref="AB8">
    <cfRule type="cellIs" dxfId="2523" priority="409" stopIfTrue="1" operator="notEqual">
      <formula>O22</formula>
    </cfRule>
    <cfRule type="expression" dxfId="2522" priority="410" stopIfTrue="1">
      <formula>$N$7=8</formula>
    </cfRule>
  </conditionalFormatting>
  <conditionalFormatting sqref="AC8">
    <cfRule type="cellIs" dxfId="2521" priority="411" stopIfTrue="1" operator="notEqual">
      <formula>N22</formula>
    </cfRule>
    <cfRule type="expression" dxfId="2520" priority="412" stopIfTrue="1">
      <formula>$N$7=8</formula>
    </cfRule>
  </conditionalFormatting>
  <conditionalFormatting sqref="N22">
    <cfRule type="cellIs" dxfId="2519" priority="405" stopIfTrue="1" operator="notEqual">
      <formula>AC8</formula>
    </cfRule>
    <cfRule type="expression" dxfId="2518" priority="406" stopIfTrue="1">
      <formula>$N$7=8</formula>
    </cfRule>
  </conditionalFormatting>
  <conditionalFormatting sqref="O22">
    <cfRule type="cellIs" dxfId="2517" priority="407" stopIfTrue="1" operator="notEqual">
      <formula>AB8</formula>
    </cfRule>
    <cfRule type="expression" dxfId="2516" priority="408" stopIfTrue="1">
      <formula>$N$7=8</formula>
    </cfRule>
  </conditionalFormatting>
  <conditionalFormatting sqref="Z10">
    <cfRule type="cellIs" dxfId="2515" priority="401" stopIfTrue="1" operator="notEqual">
      <formula>Q20</formula>
    </cfRule>
    <cfRule type="expression" dxfId="2514" priority="402" stopIfTrue="1">
      <formula>$N$7=8</formula>
    </cfRule>
  </conditionalFormatting>
  <conditionalFormatting sqref="AA10">
    <cfRule type="cellIs" dxfId="2513" priority="403" stopIfTrue="1" operator="notEqual">
      <formula>P20</formula>
    </cfRule>
    <cfRule type="expression" dxfId="2512" priority="404" stopIfTrue="1">
      <formula>$N$7=8</formula>
    </cfRule>
  </conditionalFormatting>
  <conditionalFormatting sqref="X12">
    <cfRule type="cellIs" dxfId="2511" priority="397" stopIfTrue="1" operator="notEqual">
      <formula>S18</formula>
    </cfRule>
    <cfRule type="expression" dxfId="2510" priority="398" stopIfTrue="1">
      <formula>$N$7=8</formula>
    </cfRule>
  </conditionalFormatting>
  <conditionalFormatting sqref="Y12">
    <cfRule type="cellIs" dxfId="2509" priority="399" stopIfTrue="1" operator="notEqual">
      <formula>R18</formula>
    </cfRule>
    <cfRule type="expression" dxfId="2508" priority="400" stopIfTrue="1">
      <formula>$N$7=8</formula>
    </cfRule>
  </conditionalFormatting>
  <conditionalFormatting sqref="V14">
    <cfRule type="cellIs" dxfId="2507" priority="393" stopIfTrue="1" operator="notEqual">
      <formula>U16</formula>
    </cfRule>
    <cfRule type="expression" dxfId="2506" priority="394" stopIfTrue="1">
      <formula>$N$7=8</formula>
    </cfRule>
  </conditionalFormatting>
  <conditionalFormatting sqref="W14">
    <cfRule type="cellIs" dxfId="2505" priority="395" stopIfTrue="1" operator="notEqual">
      <formula>T16</formula>
    </cfRule>
    <cfRule type="expression" dxfId="2504" priority="396" stopIfTrue="1">
      <formula>$N$7=8</formula>
    </cfRule>
  </conditionalFormatting>
  <conditionalFormatting sqref="T16">
    <cfRule type="cellIs" dxfId="2503" priority="389" stopIfTrue="1" operator="notEqual">
      <formula>W14</formula>
    </cfRule>
    <cfRule type="expression" dxfId="2502" priority="390" stopIfTrue="1">
      <formula>$N$7=8</formula>
    </cfRule>
  </conditionalFormatting>
  <conditionalFormatting sqref="U16">
    <cfRule type="cellIs" dxfId="2501" priority="391" stopIfTrue="1" operator="notEqual">
      <formula>V14</formula>
    </cfRule>
    <cfRule type="expression" dxfId="2500" priority="392" stopIfTrue="1">
      <formula>$N$7=8</formula>
    </cfRule>
  </conditionalFormatting>
  <conditionalFormatting sqref="R18">
    <cfRule type="cellIs" dxfId="2499" priority="385" stopIfTrue="1" operator="notEqual">
      <formula>Y12</formula>
    </cfRule>
    <cfRule type="expression" dxfId="2498" priority="386" stopIfTrue="1">
      <formula>$N$7=8</formula>
    </cfRule>
  </conditionalFormatting>
  <conditionalFormatting sqref="S18">
    <cfRule type="cellIs" dxfId="2497" priority="387" stopIfTrue="1" operator="notEqual">
      <formula>X12</formula>
    </cfRule>
    <cfRule type="expression" dxfId="2496" priority="388" stopIfTrue="1">
      <formula>$N$7=8</formula>
    </cfRule>
  </conditionalFormatting>
  <conditionalFormatting sqref="P20">
    <cfRule type="cellIs" dxfId="2495" priority="381" stopIfTrue="1" operator="notEqual">
      <formula>AA10</formula>
    </cfRule>
    <cfRule type="expression" dxfId="2494" priority="382" stopIfTrue="1">
      <formula>$N$7=8</formula>
    </cfRule>
  </conditionalFormatting>
  <conditionalFormatting sqref="Q20">
    <cfRule type="cellIs" dxfId="2493" priority="383" stopIfTrue="1" operator="notEqual">
      <formula>Z10</formula>
    </cfRule>
    <cfRule type="expression" dxfId="2492" priority="384" stopIfTrue="1">
      <formula>$N$7=8</formula>
    </cfRule>
  </conditionalFormatting>
  <conditionalFormatting sqref="AN26">
    <cfRule type="cellIs" dxfId="2491" priority="377" stopIfTrue="1" operator="notEqual">
      <formula>AG34</formula>
    </cfRule>
    <cfRule type="expression" dxfId="2490" priority="378" stopIfTrue="1">
      <formula>$N$7=6</formula>
    </cfRule>
  </conditionalFormatting>
  <conditionalFormatting sqref="AO26">
    <cfRule type="cellIs" dxfId="2489" priority="379" stopIfTrue="1" operator="notEqual">
      <formula>AF34</formula>
    </cfRule>
    <cfRule type="expression" dxfId="2488" priority="380" stopIfTrue="1">
      <formula>$N$7=6</formula>
    </cfRule>
  </conditionalFormatting>
  <conditionalFormatting sqref="AL28">
    <cfRule type="cellIs" dxfId="2487" priority="373" stopIfTrue="1" operator="notEqual">
      <formula>AI32</formula>
    </cfRule>
    <cfRule type="expression" dxfId="2486" priority="374" stopIfTrue="1">
      <formula>$N$7=10</formula>
    </cfRule>
  </conditionalFormatting>
  <conditionalFormatting sqref="AM28">
    <cfRule type="cellIs" dxfId="2485" priority="375" stopIfTrue="1" operator="notEqual">
      <formula>AH32</formula>
    </cfRule>
    <cfRule type="expression" dxfId="2484" priority="376" stopIfTrue="1">
      <formula>$N$7=10</formula>
    </cfRule>
  </conditionalFormatting>
  <conditionalFormatting sqref="AH32">
    <cfRule type="cellIs" dxfId="2483" priority="369" stopIfTrue="1" operator="notEqual">
      <formula>AM28</formula>
    </cfRule>
    <cfRule type="expression" dxfId="2482" priority="370" stopIfTrue="1">
      <formula>$N$7=10</formula>
    </cfRule>
  </conditionalFormatting>
  <conditionalFormatting sqref="AI32">
    <cfRule type="cellIs" dxfId="2481" priority="371" stopIfTrue="1" operator="notEqual">
      <formula>AL28</formula>
    </cfRule>
    <cfRule type="expression" dxfId="2480" priority="372" stopIfTrue="1">
      <formula>$N$7=10</formula>
    </cfRule>
  </conditionalFormatting>
  <conditionalFormatting sqref="AF34">
    <cfRule type="cellIs" dxfId="2479" priority="365" stopIfTrue="1" operator="notEqual">
      <formula>AO26</formula>
    </cfRule>
    <cfRule type="expression" dxfId="2478" priority="366" stopIfTrue="1">
      <formula>$N$7=6</formula>
    </cfRule>
  </conditionalFormatting>
  <conditionalFormatting sqref="AG34">
    <cfRule type="cellIs" dxfId="2477" priority="367" stopIfTrue="1" operator="notEqual">
      <formula>AN26</formula>
    </cfRule>
    <cfRule type="expression" dxfId="2476" priority="368" stopIfTrue="1">
      <formula>$N$7=6</formula>
    </cfRule>
  </conditionalFormatting>
  <conditionalFormatting sqref="AD8">
    <cfRule type="cellIs" dxfId="2475" priority="361" stopIfTrue="1" operator="notEqual">
      <formula>O24</formula>
    </cfRule>
    <cfRule type="expression" dxfId="2474" priority="362" stopIfTrue="1">
      <formula>$N$7=9</formula>
    </cfRule>
  </conditionalFormatting>
  <conditionalFormatting sqref="AE8">
    <cfRule type="cellIs" dxfId="2473" priority="363" stopIfTrue="1" operator="notEqual">
      <formula>N24</formula>
    </cfRule>
    <cfRule type="expression" dxfId="2472" priority="364" stopIfTrue="1">
      <formula>$N$7=9</formula>
    </cfRule>
  </conditionalFormatting>
  <conditionalFormatting sqref="AB10">
    <cfRule type="cellIs" dxfId="2471" priority="357" stopIfTrue="1" operator="notEqual">
      <formula>Q22</formula>
    </cfRule>
    <cfRule type="expression" dxfId="2470" priority="358" stopIfTrue="1">
      <formula>$N$7=9</formula>
    </cfRule>
  </conditionalFormatting>
  <conditionalFormatting sqref="AC10">
    <cfRule type="cellIs" dxfId="2469" priority="359" stopIfTrue="1" operator="notEqual">
      <formula>P22</formula>
    </cfRule>
    <cfRule type="expression" dxfId="2468" priority="360" stopIfTrue="1">
      <formula>$N$7=9</formula>
    </cfRule>
  </conditionalFormatting>
  <conditionalFormatting sqref="Z12">
    <cfRule type="cellIs" dxfId="2467" priority="353" stopIfTrue="1" operator="notEqual">
      <formula>S20</formula>
    </cfRule>
    <cfRule type="expression" dxfId="2466" priority="354" stopIfTrue="1">
      <formula>$N$7=9</formula>
    </cfRule>
  </conditionalFormatting>
  <conditionalFormatting sqref="AA12">
    <cfRule type="cellIs" dxfId="2465" priority="355" stopIfTrue="1" operator="notEqual">
      <formula>R20</formula>
    </cfRule>
    <cfRule type="expression" dxfId="2464" priority="356" stopIfTrue="1">
      <formula>$N$7=9</formula>
    </cfRule>
  </conditionalFormatting>
  <conditionalFormatting sqref="X14">
    <cfRule type="cellIs" dxfId="2463" priority="349" stopIfTrue="1" operator="notEqual">
      <formula>U18</formula>
    </cfRule>
    <cfRule type="expression" dxfId="2462" priority="350" stopIfTrue="1">
      <formula>$N$7=9</formula>
    </cfRule>
  </conditionalFormatting>
  <conditionalFormatting sqref="Y14">
    <cfRule type="cellIs" dxfId="2461" priority="351" stopIfTrue="1" operator="notEqual">
      <formula>T18</formula>
    </cfRule>
    <cfRule type="expression" dxfId="2460" priority="352" stopIfTrue="1">
      <formula>$N$7=9</formula>
    </cfRule>
  </conditionalFormatting>
  <conditionalFormatting sqref="T18">
    <cfRule type="cellIs" dxfId="2459" priority="345" stopIfTrue="1" operator="notEqual">
      <formula>Y14</formula>
    </cfRule>
    <cfRule type="expression" dxfId="2458" priority="346" stopIfTrue="1">
      <formula>$N$7=9</formula>
    </cfRule>
  </conditionalFormatting>
  <conditionalFormatting sqref="U18">
    <cfRule type="cellIs" dxfId="2457" priority="347" stopIfTrue="1" operator="notEqual">
      <formula>X14</formula>
    </cfRule>
    <cfRule type="expression" dxfId="2456" priority="348" stopIfTrue="1">
      <formula>$N$7=9</formula>
    </cfRule>
  </conditionalFormatting>
  <conditionalFormatting sqref="R20">
    <cfRule type="cellIs" dxfId="2455" priority="341" stopIfTrue="1" operator="notEqual">
      <formula>AA12</formula>
    </cfRule>
    <cfRule type="expression" dxfId="2454" priority="342" stopIfTrue="1">
      <formula>$N$7=9</formula>
    </cfRule>
  </conditionalFormatting>
  <conditionalFormatting sqref="S20">
    <cfRule type="cellIs" dxfId="2453" priority="343" stopIfTrue="1" operator="notEqual">
      <formula>Z12</formula>
    </cfRule>
    <cfRule type="expression" dxfId="2452" priority="344" stopIfTrue="1">
      <formula>$N$7=9</formula>
    </cfRule>
  </conditionalFormatting>
  <conditionalFormatting sqref="P22">
    <cfRule type="cellIs" dxfId="2451" priority="337" stopIfTrue="1" operator="notEqual">
      <formula>AC10</formula>
    </cfRule>
    <cfRule type="expression" dxfId="2450" priority="338" stopIfTrue="1">
      <formula>$N$7=9</formula>
    </cfRule>
  </conditionalFormatting>
  <conditionalFormatting sqref="Q22">
    <cfRule type="cellIs" dxfId="2449" priority="339" stopIfTrue="1" operator="notEqual">
      <formula>AB10</formula>
    </cfRule>
    <cfRule type="expression" dxfId="2448" priority="340" stopIfTrue="1">
      <formula>$N$7=9</formula>
    </cfRule>
  </conditionalFormatting>
  <conditionalFormatting sqref="N24">
    <cfRule type="cellIs" dxfId="2447" priority="333" stopIfTrue="1" operator="notEqual">
      <formula>AE8</formula>
    </cfRule>
    <cfRule type="expression" dxfId="2446" priority="334" stopIfTrue="1">
      <formula>$N$7=9</formula>
    </cfRule>
  </conditionalFormatting>
  <conditionalFormatting sqref="O24">
    <cfRule type="cellIs" dxfId="2445" priority="335" stopIfTrue="1" operator="notEqual">
      <formula>AD8</formula>
    </cfRule>
    <cfRule type="expression" dxfId="2444" priority="336" stopIfTrue="1">
      <formula>$N$7=9</formula>
    </cfRule>
  </conditionalFormatting>
  <conditionalFormatting sqref="AN28">
    <cfRule type="cellIs" dxfId="2443" priority="329" stopIfTrue="1" operator="notEqual">
      <formula>AI34</formula>
    </cfRule>
    <cfRule type="expression" dxfId="2442" priority="330" stopIfTrue="1">
      <formula>$N$7=8</formula>
    </cfRule>
  </conditionalFormatting>
  <conditionalFormatting sqref="AO28">
    <cfRule type="cellIs" dxfId="2441" priority="331" stopIfTrue="1" operator="notEqual">
      <formula>AH34</formula>
    </cfRule>
    <cfRule type="expression" dxfId="2440" priority="332" stopIfTrue="1">
      <formula>$N$7=8</formula>
    </cfRule>
  </conditionalFormatting>
  <conditionalFormatting sqref="AL30">
    <cfRule type="cellIs" dxfId="2439" priority="325" stopIfTrue="1" operator="notEqual">
      <formula>AK32</formula>
    </cfRule>
    <cfRule type="expression" dxfId="2438" priority="326" stopIfTrue="1">
      <formula>$N$7=11</formula>
    </cfRule>
  </conditionalFormatting>
  <conditionalFormatting sqref="AM30">
    <cfRule type="cellIs" dxfId="2437" priority="327" stopIfTrue="1" operator="notEqual">
      <formula>AJ32</formula>
    </cfRule>
    <cfRule type="expression" dxfId="2436" priority="328" stopIfTrue="1">
      <formula>$N$7=11</formula>
    </cfRule>
  </conditionalFormatting>
  <conditionalFormatting sqref="AJ32">
    <cfRule type="cellIs" dxfId="2435" priority="321" stopIfTrue="1" operator="notEqual">
      <formula>AM30</formula>
    </cfRule>
    <cfRule type="expression" dxfId="2434" priority="322" stopIfTrue="1">
      <formula>$N$7=11</formula>
    </cfRule>
  </conditionalFormatting>
  <conditionalFormatting sqref="AK32">
    <cfRule type="cellIs" dxfId="2433" priority="323" stopIfTrue="1" operator="notEqual">
      <formula>AL30</formula>
    </cfRule>
    <cfRule type="expression" dxfId="2432" priority="324" stopIfTrue="1">
      <formula>$N$7=11</formula>
    </cfRule>
  </conditionalFormatting>
  <conditionalFormatting sqref="AH34">
    <cfRule type="cellIs" dxfId="2431" priority="317" stopIfTrue="1" operator="notEqual">
      <formula>AO28</formula>
    </cfRule>
    <cfRule type="expression" dxfId="2430" priority="318" stopIfTrue="1">
      <formula>$N$7=8</formula>
    </cfRule>
  </conditionalFormatting>
  <conditionalFormatting sqref="AI34">
    <cfRule type="cellIs" dxfId="2429" priority="319" stopIfTrue="1" operator="notEqual">
      <formula>AN28</formula>
    </cfRule>
    <cfRule type="expression" dxfId="2428" priority="320" stopIfTrue="1">
      <formula>$N$7=8</formula>
    </cfRule>
  </conditionalFormatting>
  <conditionalFormatting sqref="AF8">
    <cfRule type="cellIs" dxfId="2427" priority="313" stopIfTrue="1" operator="notEqual">
      <formula>O26</formula>
    </cfRule>
    <cfRule type="expression" dxfId="2426" priority="314" stopIfTrue="1">
      <formula>$N$7=10</formula>
    </cfRule>
  </conditionalFormatting>
  <conditionalFormatting sqref="AG8">
    <cfRule type="cellIs" dxfId="2425" priority="315" stopIfTrue="1" operator="notEqual">
      <formula>N26</formula>
    </cfRule>
    <cfRule type="expression" dxfId="2424" priority="316" stopIfTrue="1">
      <formula>$N$7=10</formula>
    </cfRule>
  </conditionalFormatting>
  <conditionalFormatting sqref="N26">
    <cfRule type="cellIs" dxfId="2423" priority="309" stopIfTrue="1" operator="notEqual">
      <formula>AG8</formula>
    </cfRule>
    <cfRule type="expression" dxfId="2422" priority="310" stopIfTrue="1">
      <formula>$N$7=10</formula>
    </cfRule>
  </conditionalFormatting>
  <conditionalFormatting sqref="O26">
    <cfRule type="cellIs" dxfId="2421" priority="311" stopIfTrue="1" operator="notEqual">
      <formula>AF8</formula>
    </cfRule>
    <cfRule type="expression" dxfId="2420" priority="312" stopIfTrue="1">
      <formula>$N$7=10</formula>
    </cfRule>
  </conditionalFormatting>
  <conditionalFormatting sqref="AD10">
    <cfRule type="cellIs" dxfId="2419" priority="305" stopIfTrue="1" operator="notEqual">
      <formula>Q24</formula>
    </cfRule>
    <cfRule type="expression" dxfId="2418" priority="306" stopIfTrue="1">
      <formula>$N$7=10</formula>
    </cfRule>
  </conditionalFormatting>
  <conditionalFormatting sqref="AE10">
    <cfRule type="cellIs" dxfId="2417" priority="307" stopIfTrue="1" operator="notEqual">
      <formula>P24</formula>
    </cfRule>
    <cfRule type="expression" dxfId="2416" priority="308" stopIfTrue="1">
      <formula>$N$7=10</formula>
    </cfRule>
  </conditionalFormatting>
  <conditionalFormatting sqref="AB12">
    <cfRule type="cellIs" dxfId="2415" priority="301" stopIfTrue="1" operator="notEqual">
      <formula>S22</formula>
    </cfRule>
    <cfRule type="expression" dxfId="2414" priority="302" stopIfTrue="1">
      <formula>$N$7=10</formula>
    </cfRule>
  </conditionalFormatting>
  <conditionalFormatting sqref="AC12">
    <cfRule type="cellIs" dxfId="2413" priority="303" stopIfTrue="1" operator="notEqual">
      <formula>R22</formula>
    </cfRule>
    <cfRule type="expression" dxfId="2412" priority="304" stopIfTrue="1">
      <formula>$N$7=10</formula>
    </cfRule>
  </conditionalFormatting>
  <conditionalFormatting sqref="Z14">
    <cfRule type="cellIs" dxfId="2411" priority="297" stopIfTrue="1" operator="notEqual">
      <formula>U20</formula>
    </cfRule>
    <cfRule type="expression" dxfId="2410" priority="298" stopIfTrue="1">
      <formula>$N$7=10</formula>
    </cfRule>
  </conditionalFormatting>
  <conditionalFormatting sqref="AA14">
    <cfRule type="cellIs" dxfId="2409" priority="299" stopIfTrue="1" operator="notEqual">
      <formula>T20</formula>
    </cfRule>
    <cfRule type="expression" dxfId="2408" priority="300" stopIfTrue="1">
      <formula>$N$7=10</formula>
    </cfRule>
  </conditionalFormatting>
  <conditionalFormatting sqref="X16">
    <cfRule type="cellIs" dxfId="2407" priority="293" stopIfTrue="1" operator="notEqual">
      <formula>W18</formula>
    </cfRule>
    <cfRule type="expression" dxfId="2406" priority="294" stopIfTrue="1">
      <formula>$N$7=10</formula>
    </cfRule>
  </conditionalFormatting>
  <conditionalFormatting sqref="Y16">
    <cfRule type="cellIs" dxfId="2405" priority="295" stopIfTrue="1" operator="notEqual">
      <formula>V18</formula>
    </cfRule>
    <cfRule type="expression" dxfId="2404" priority="296" stopIfTrue="1">
      <formula>$N$7=10</formula>
    </cfRule>
  </conditionalFormatting>
  <conditionalFormatting sqref="P24">
    <cfRule type="cellIs" dxfId="2403" priority="289" stopIfTrue="1" operator="notEqual">
      <formula>AE10</formula>
    </cfRule>
    <cfRule type="expression" dxfId="2402" priority="290" stopIfTrue="1">
      <formula>$N$7=10</formula>
    </cfRule>
  </conditionalFormatting>
  <conditionalFormatting sqref="Q24">
    <cfRule type="cellIs" dxfId="2401" priority="291" stopIfTrue="1" operator="notEqual">
      <formula>AD10</formula>
    </cfRule>
    <cfRule type="expression" dxfId="2400" priority="292" stopIfTrue="1">
      <formula>$N$7=10</formula>
    </cfRule>
  </conditionalFormatting>
  <conditionalFormatting sqref="R22">
    <cfRule type="cellIs" dxfId="2399" priority="285" stopIfTrue="1" operator="notEqual">
      <formula>AC12</formula>
    </cfRule>
    <cfRule type="expression" dxfId="2398" priority="286" stopIfTrue="1">
      <formula>$N$7=10</formula>
    </cfRule>
  </conditionalFormatting>
  <conditionalFormatting sqref="S22">
    <cfRule type="cellIs" dxfId="2397" priority="287" stopIfTrue="1" operator="notEqual">
      <formula>AB12</formula>
    </cfRule>
    <cfRule type="expression" dxfId="2396" priority="288" stopIfTrue="1">
      <formula>$N$7=10</formula>
    </cfRule>
  </conditionalFormatting>
  <conditionalFormatting sqref="T20">
    <cfRule type="cellIs" dxfId="2395" priority="281" stopIfTrue="1" operator="notEqual">
      <formula>AA14</formula>
    </cfRule>
    <cfRule type="expression" dxfId="2394" priority="282" stopIfTrue="1">
      <formula>$N$7=10</formula>
    </cfRule>
  </conditionalFormatting>
  <conditionalFormatting sqref="U20">
    <cfRule type="cellIs" dxfId="2393" priority="283" stopIfTrue="1" operator="notEqual">
      <formula>Z14</formula>
    </cfRule>
    <cfRule type="expression" dxfId="2392" priority="284" stopIfTrue="1">
      <formula>$N$7=10</formula>
    </cfRule>
  </conditionalFormatting>
  <conditionalFormatting sqref="V18">
    <cfRule type="cellIs" dxfId="2391" priority="277" stopIfTrue="1" operator="notEqual">
      <formula>Y16</formula>
    </cfRule>
    <cfRule type="expression" dxfId="2390" priority="278" stopIfTrue="1">
      <formula>$N$7=10</formula>
    </cfRule>
  </conditionalFormatting>
  <conditionalFormatting sqref="W18">
    <cfRule type="cellIs" dxfId="2389" priority="279" stopIfTrue="1" operator="notEqual">
      <formula>X16</formula>
    </cfRule>
    <cfRule type="expression" dxfId="2388" priority="280" stopIfTrue="1">
      <formula>$N$7=10</formula>
    </cfRule>
  </conditionalFormatting>
  <conditionalFormatting sqref="AN30">
    <cfRule type="cellIs" dxfId="2387" priority="273" stopIfTrue="1" operator="notEqual">
      <formula>AK34</formula>
    </cfRule>
    <cfRule type="expression" dxfId="2386" priority="274" stopIfTrue="1">
      <formula>$N$7=10</formula>
    </cfRule>
  </conditionalFormatting>
  <conditionalFormatting sqref="AO30">
    <cfRule type="cellIs" dxfId="2385" priority="275" stopIfTrue="1" operator="notEqual">
      <formula>AJ34</formula>
    </cfRule>
    <cfRule type="expression" dxfId="2384" priority="276" stopIfTrue="1">
      <formula>$N$7=10</formula>
    </cfRule>
  </conditionalFormatting>
  <conditionalFormatting sqref="AJ34">
    <cfRule type="cellIs" dxfId="2383" priority="269" stopIfTrue="1" operator="notEqual">
      <formula>AO30</formula>
    </cfRule>
    <cfRule type="expression" dxfId="2382" priority="270" stopIfTrue="1">
      <formula>$N$7=10</formula>
    </cfRule>
  </conditionalFormatting>
  <conditionalFormatting sqref="AK34">
    <cfRule type="cellIs" dxfId="2381" priority="271" stopIfTrue="1" operator="notEqual">
      <formula>AN30</formula>
    </cfRule>
    <cfRule type="expression" dxfId="2380" priority="272" stopIfTrue="1">
      <formula>$N$7=10</formula>
    </cfRule>
  </conditionalFormatting>
  <conditionalFormatting sqref="AI8">
    <cfRule type="cellIs" dxfId="2379" priority="267" stopIfTrue="1" operator="notEqual">
      <formula>N28</formula>
    </cfRule>
    <cfRule type="expression" dxfId="2378" priority="268" stopIfTrue="1">
      <formula>$N$7=11</formula>
    </cfRule>
  </conditionalFormatting>
  <conditionalFormatting sqref="AF10">
    <cfRule type="cellIs" dxfId="2377" priority="263" stopIfTrue="1" operator="notEqual">
      <formula>Q26</formula>
    </cfRule>
    <cfRule type="expression" dxfId="2376" priority="264" stopIfTrue="1">
      <formula>$N$7=11</formula>
    </cfRule>
  </conditionalFormatting>
  <conditionalFormatting sqref="AG10">
    <cfRule type="cellIs" dxfId="2375" priority="265" stopIfTrue="1" operator="notEqual">
      <formula>P26</formula>
    </cfRule>
    <cfRule type="expression" dxfId="2374" priority="266" stopIfTrue="1">
      <formula>$N$7=11</formula>
    </cfRule>
  </conditionalFormatting>
  <conditionalFormatting sqref="AD12">
    <cfRule type="cellIs" dxfId="2373" priority="259" stopIfTrue="1" operator="notEqual">
      <formula>S24</formula>
    </cfRule>
    <cfRule type="expression" dxfId="2372" priority="260" stopIfTrue="1">
      <formula>$N$7=11</formula>
    </cfRule>
  </conditionalFormatting>
  <conditionalFormatting sqref="AE12">
    <cfRule type="cellIs" dxfId="2371" priority="261" stopIfTrue="1" operator="notEqual">
      <formula>R24</formula>
    </cfRule>
    <cfRule type="expression" dxfId="2370" priority="262" stopIfTrue="1">
      <formula>$N$7=11</formula>
    </cfRule>
  </conditionalFormatting>
  <conditionalFormatting sqref="AB14">
    <cfRule type="cellIs" dxfId="2369" priority="255" stopIfTrue="1" operator="notEqual">
      <formula>U22</formula>
    </cfRule>
    <cfRule type="expression" dxfId="2368" priority="256" stopIfTrue="1">
      <formula>$N$7=11</formula>
    </cfRule>
  </conditionalFormatting>
  <conditionalFormatting sqref="AC14">
    <cfRule type="cellIs" dxfId="2367" priority="257" stopIfTrue="1" operator="notEqual">
      <formula>T22</formula>
    </cfRule>
    <cfRule type="expression" dxfId="2366" priority="258" stopIfTrue="1">
      <formula>$N$7=11</formula>
    </cfRule>
  </conditionalFormatting>
  <conditionalFormatting sqref="Z16">
    <cfRule type="cellIs" dxfId="2365" priority="251" stopIfTrue="1" operator="notEqual">
      <formula>W20</formula>
    </cfRule>
    <cfRule type="expression" dxfId="2364" priority="252" stopIfTrue="1">
      <formula>$N$7=11</formula>
    </cfRule>
  </conditionalFormatting>
  <conditionalFormatting sqref="AA16">
    <cfRule type="cellIs" dxfId="2363" priority="253" stopIfTrue="1" operator="notEqual">
      <formula>V20</formula>
    </cfRule>
    <cfRule type="expression" dxfId="2362" priority="254" stopIfTrue="1">
      <formula>$N$7=11</formula>
    </cfRule>
  </conditionalFormatting>
  <conditionalFormatting sqref="P26">
    <cfRule type="cellIs" dxfId="2361" priority="247" stopIfTrue="1" operator="notEqual">
      <formula>AG10</formula>
    </cfRule>
    <cfRule type="expression" dxfId="2360" priority="248" stopIfTrue="1">
      <formula>$N$7=11</formula>
    </cfRule>
  </conditionalFormatting>
  <conditionalFormatting sqref="Q26">
    <cfRule type="cellIs" dxfId="2359" priority="249" stopIfTrue="1" operator="notEqual">
      <formula>AF10</formula>
    </cfRule>
    <cfRule type="expression" dxfId="2358" priority="250" stopIfTrue="1">
      <formula>$N$7=11</formula>
    </cfRule>
  </conditionalFormatting>
  <conditionalFormatting sqref="R24">
    <cfRule type="cellIs" dxfId="2357" priority="243" stopIfTrue="1" operator="notEqual">
      <formula>AE12</formula>
    </cfRule>
    <cfRule type="expression" dxfId="2356" priority="244" stopIfTrue="1">
      <formula>$N$7=11</formula>
    </cfRule>
  </conditionalFormatting>
  <conditionalFormatting sqref="S24">
    <cfRule type="cellIs" dxfId="2355" priority="245" stopIfTrue="1" operator="notEqual">
      <formula>AD12</formula>
    </cfRule>
    <cfRule type="expression" dxfId="2354" priority="246" stopIfTrue="1">
      <formula>$N$7=11</formula>
    </cfRule>
  </conditionalFormatting>
  <conditionalFormatting sqref="T22">
    <cfRule type="cellIs" dxfId="2353" priority="239" stopIfTrue="1" operator="notEqual">
      <formula>AC14</formula>
    </cfRule>
    <cfRule type="expression" dxfId="2352" priority="240" stopIfTrue="1">
      <formula>$N$7=11</formula>
    </cfRule>
  </conditionalFormatting>
  <conditionalFormatting sqref="U22">
    <cfRule type="cellIs" dxfId="2351" priority="241" stopIfTrue="1" operator="notEqual">
      <formula>AB14</formula>
    </cfRule>
    <cfRule type="expression" dxfId="2350" priority="242" stopIfTrue="1">
      <formula>$N$7=11</formula>
    </cfRule>
  </conditionalFormatting>
  <conditionalFormatting sqref="V20">
    <cfRule type="cellIs" dxfId="2349" priority="235" stopIfTrue="1" operator="notEqual">
      <formula>AA16</formula>
    </cfRule>
    <cfRule type="expression" dxfId="2348" priority="236" stopIfTrue="1">
      <formula>$N$7=11</formula>
    </cfRule>
  </conditionalFormatting>
  <conditionalFormatting sqref="W20">
    <cfRule type="cellIs" dxfId="2347" priority="237" stopIfTrue="1" operator="notEqual">
      <formula>Z16</formula>
    </cfRule>
    <cfRule type="expression" dxfId="2346" priority="238" stopIfTrue="1">
      <formula>$N$7=11</formula>
    </cfRule>
  </conditionalFormatting>
  <conditionalFormatting sqref="AN32">
    <cfRule type="cellIs" dxfId="2345" priority="231" stopIfTrue="1" operator="notEqual">
      <formula>AM34</formula>
    </cfRule>
    <cfRule type="expression" dxfId="2344" priority="232" stopIfTrue="1">
      <formula>$N$7=12</formula>
    </cfRule>
  </conditionalFormatting>
  <conditionalFormatting sqref="AO32">
    <cfRule type="cellIs" dxfId="2343" priority="233" stopIfTrue="1" operator="notEqual">
      <formula>AL34</formula>
    </cfRule>
    <cfRule type="expression" dxfId="2342" priority="234" stopIfTrue="1">
      <formula>$N$7=12</formula>
    </cfRule>
  </conditionalFormatting>
  <conditionalFormatting sqref="AL34">
    <cfRule type="cellIs" dxfId="2341" priority="227" stopIfTrue="1" operator="notEqual">
      <formula>AO32</formula>
    </cfRule>
    <cfRule type="expression" dxfId="2340" priority="228" stopIfTrue="1">
      <formula>$N$7=12</formula>
    </cfRule>
  </conditionalFormatting>
  <conditionalFormatting sqref="AM34">
    <cfRule type="cellIs" dxfId="2339" priority="229" stopIfTrue="1" operator="notEqual">
      <formula>AN32</formula>
    </cfRule>
    <cfRule type="expression" dxfId="2338" priority="230" stopIfTrue="1">
      <formula>$N$7=12</formula>
    </cfRule>
  </conditionalFormatting>
  <conditionalFormatting sqref="AJ8">
    <cfRule type="cellIs" dxfId="2337" priority="223" stopIfTrue="1" operator="notEqual">
      <formula>O30</formula>
    </cfRule>
    <cfRule type="expression" dxfId="2336" priority="224" stopIfTrue="1">
      <formula>$N$7=12</formula>
    </cfRule>
  </conditionalFormatting>
  <conditionalFormatting sqref="AK8">
    <cfRule type="cellIs" dxfId="2335" priority="225" stopIfTrue="1" operator="notEqual">
      <formula>N30</formula>
    </cfRule>
    <cfRule type="expression" dxfId="2334" priority="226" stopIfTrue="1">
      <formula>$N$7=12</formula>
    </cfRule>
  </conditionalFormatting>
  <conditionalFormatting sqref="N30">
    <cfRule type="cellIs" dxfId="2333" priority="219" stopIfTrue="1" operator="notEqual">
      <formula>AK8</formula>
    </cfRule>
    <cfRule type="expression" dxfId="2332" priority="220" stopIfTrue="1">
      <formula>$N$7=12</formula>
    </cfRule>
  </conditionalFormatting>
  <conditionalFormatting sqref="O30">
    <cfRule type="cellIs" dxfId="2331" priority="221" stopIfTrue="1" operator="notEqual">
      <formula>AJ8</formula>
    </cfRule>
    <cfRule type="expression" dxfId="2330" priority="222" stopIfTrue="1">
      <formula>$N$7=12</formula>
    </cfRule>
  </conditionalFormatting>
  <conditionalFormatting sqref="AF12">
    <cfRule type="cellIs" dxfId="2329" priority="215" stopIfTrue="1" operator="notEqual">
      <formula>S26</formula>
    </cfRule>
    <cfRule type="expression" dxfId="2328" priority="216" stopIfTrue="1">
      <formula>$N$7=12</formula>
    </cfRule>
  </conditionalFormatting>
  <conditionalFormatting sqref="AG12">
    <cfRule type="cellIs" dxfId="2327" priority="217" stopIfTrue="1" operator="notEqual">
      <formula>R26</formula>
    </cfRule>
    <cfRule type="expression" dxfId="2326" priority="218" stopIfTrue="1">
      <formula>$N$7=12</formula>
    </cfRule>
  </conditionalFormatting>
  <conditionalFormatting sqref="AD14">
    <cfRule type="cellIs" dxfId="2325" priority="211" stopIfTrue="1" operator="notEqual">
      <formula>U24</formula>
    </cfRule>
    <cfRule type="expression" dxfId="2324" priority="212" stopIfTrue="1">
      <formula>$N$7=12</formula>
    </cfRule>
  </conditionalFormatting>
  <conditionalFormatting sqref="AE14">
    <cfRule type="cellIs" dxfId="2323" priority="213" stopIfTrue="1" operator="notEqual">
      <formula>T24</formula>
    </cfRule>
    <cfRule type="expression" dxfId="2322" priority="214" stopIfTrue="1">
      <formula>$N$7=12</formula>
    </cfRule>
  </conditionalFormatting>
  <conditionalFormatting sqref="AB16">
    <cfRule type="cellIs" dxfId="2321" priority="207" stopIfTrue="1" operator="notEqual">
      <formula>W22</formula>
    </cfRule>
    <cfRule type="expression" dxfId="2320" priority="208" stopIfTrue="1">
      <formula>$N$7=12</formula>
    </cfRule>
  </conditionalFormatting>
  <conditionalFormatting sqref="AC16">
    <cfRule type="cellIs" dxfId="2319" priority="209" stopIfTrue="1" operator="notEqual">
      <formula>V22</formula>
    </cfRule>
    <cfRule type="expression" dxfId="2318" priority="210" stopIfTrue="1">
      <formula>$N$7=12</formula>
    </cfRule>
  </conditionalFormatting>
  <conditionalFormatting sqref="Z18">
    <cfRule type="cellIs" dxfId="2317" priority="203" stopIfTrue="1" operator="notEqual">
      <formula>Y20</formula>
    </cfRule>
    <cfRule type="expression" dxfId="2316" priority="204" stopIfTrue="1">
      <formula>$N$7=12</formula>
    </cfRule>
  </conditionalFormatting>
  <conditionalFormatting sqref="AA18">
    <cfRule type="cellIs" dxfId="2315" priority="205" stopIfTrue="1" operator="notEqual">
      <formula>X20</formula>
    </cfRule>
    <cfRule type="expression" dxfId="2314" priority="206" stopIfTrue="1">
      <formula>$N$7=12</formula>
    </cfRule>
  </conditionalFormatting>
  <conditionalFormatting sqref="X20">
    <cfRule type="cellIs" dxfId="2313" priority="199" stopIfTrue="1" operator="notEqual">
      <formula>AA18</formula>
    </cfRule>
    <cfRule type="expression" dxfId="2312" priority="200" stopIfTrue="1">
      <formula>$N$7=12</formula>
    </cfRule>
  </conditionalFormatting>
  <conditionalFormatting sqref="Y20">
    <cfRule type="cellIs" dxfId="2311" priority="201" stopIfTrue="1" operator="notEqual">
      <formula>Z18</formula>
    </cfRule>
    <cfRule type="expression" dxfId="2310" priority="202" stopIfTrue="1">
      <formula>$N$7=12</formula>
    </cfRule>
  </conditionalFormatting>
  <conditionalFormatting sqref="V22">
    <cfRule type="cellIs" dxfId="2309" priority="195" stopIfTrue="1" operator="notEqual">
      <formula>AC16</formula>
    </cfRule>
    <cfRule type="expression" dxfId="2308" priority="196" stopIfTrue="1">
      <formula>$N$7=12</formula>
    </cfRule>
  </conditionalFormatting>
  <conditionalFormatting sqref="W22">
    <cfRule type="cellIs" dxfId="2307" priority="197" stopIfTrue="1" operator="notEqual">
      <formula>AB16</formula>
    </cfRule>
    <cfRule type="expression" dxfId="2306" priority="198" stopIfTrue="1">
      <formula>$N$7=12</formula>
    </cfRule>
  </conditionalFormatting>
  <conditionalFormatting sqref="T24">
    <cfRule type="cellIs" dxfId="2305" priority="191" stopIfTrue="1" operator="notEqual">
      <formula>AE14</formula>
    </cfRule>
    <cfRule type="expression" dxfId="2304" priority="192" stopIfTrue="1">
      <formula>$N$7=12</formula>
    </cfRule>
  </conditionalFormatting>
  <conditionalFormatting sqref="U24">
    <cfRule type="cellIs" dxfId="2303" priority="193" stopIfTrue="1" operator="notEqual">
      <formula>AD14</formula>
    </cfRule>
    <cfRule type="expression" dxfId="2302" priority="194" stopIfTrue="1">
      <formula>$N$7=12</formula>
    </cfRule>
  </conditionalFormatting>
  <conditionalFormatting sqref="R26">
    <cfRule type="cellIs" dxfId="2301" priority="187" stopIfTrue="1" operator="notEqual">
      <formula>AG12</formula>
    </cfRule>
    <cfRule type="expression" dxfId="2300" priority="188" stopIfTrue="1">
      <formula>$N$7=12</formula>
    </cfRule>
  </conditionalFormatting>
  <conditionalFormatting sqref="S26">
    <cfRule type="cellIs" dxfId="2299" priority="189" stopIfTrue="1" operator="notEqual">
      <formula>AF12</formula>
    </cfRule>
    <cfRule type="expression" dxfId="2298" priority="190" stopIfTrue="1">
      <formula>$N$7=12</formula>
    </cfRule>
  </conditionalFormatting>
  <conditionalFormatting sqref="AL8">
    <cfRule type="cellIs" dxfId="2297" priority="183" stopIfTrue="1" operator="notEqual">
      <formula>O32</formula>
    </cfRule>
    <cfRule type="expression" dxfId="2296" priority="184" stopIfTrue="1">
      <formula>$N$7=13</formula>
    </cfRule>
  </conditionalFormatting>
  <conditionalFormatting sqref="AM8">
    <cfRule type="cellIs" dxfId="2295" priority="185" stopIfTrue="1" operator="notEqual">
      <formula>N32</formula>
    </cfRule>
    <cfRule type="expression" dxfId="2294" priority="186" stopIfTrue="1">
      <formula>$N$7=13</formula>
    </cfRule>
  </conditionalFormatting>
  <conditionalFormatting sqref="N32">
    <cfRule type="cellIs" dxfId="2293" priority="179" stopIfTrue="1" operator="notEqual">
      <formula>AM8</formula>
    </cfRule>
    <cfRule type="expression" dxfId="2292" priority="180" stopIfTrue="1">
      <formula>$N$7=13</formula>
    </cfRule>
  </conditionalFormatting>
  <conditionalFormatting sqref="O32">
    <cfRule type="cellIs" dxfId="2291" priority="181" stopIfTrue="1" operator="notEqual">
      <formula>AL8</formula>
    </cfRule>
    <cfRule type="expression" dxfId="2290" priority="182" stopIfTrue="1">
      <formula>$N$7=13</formula>
    </cfRule>
  </conditionalFormatting>
  <conditionalFormatting sqref="AJ10">
    <cfRule type="cellIs" dxfId="2289" priority="175" stopIfTrue="1" operator="notEqual">
      <formula>Q30</formula>
    </cfRule>
    <cfRule type="expression" dxfId="2288" priority="176" stopIfTrue="1">
      <formula>$N$7=13</formula>
    </cfRule>
  </conditionalFormatting>
  <conditionalFormatting sqref="AK10">
    <cfRule type="cellIs" dxfId="2287" priority="177" stopIfTrue="1" operator="notEqual">
      <formula>P30</formula>
    </cfRule>
    <cfRule type="expression" dxfId="2286" priority="178" stopIfTrue="1">
      <formula>$N$7=13</formula>
    </cfRule>
  </conditionalFormatting>
  <conditionalFormatting sqref="AH12">
    <cfRule type="cellIs" dxfId="2285" priority="171" stopIfTrue="1" operator="notEqual">
      <formula>S28</formula>
    </cfRule>
    <cfRule type="expression" dxfId="2284" priority="172" stopIfTrue="1">
      <formula>$N$7=13</formula>
    </cfRule>
  </conditionalFormatting>
  <conditionalFormatting sqref="AI12">
    <cfRule type="cellIs" dxfId="2283" priority="173" stopIfTrue="1" operator="notEqual">
      <formula>R28</formula>
    </cfRule>
    <cfRule type="expression" dxfId="2282" priority="174" stopIfTrue="1">
      <formula>$N$7=13</formula>
    </cfRule>
  </conditionalFormatting>
  <conditionalFormatting sqref="AF14">
    <cfRule type="cellIs" dxfId="2281" priority="167" stopIfTrue="1" operator="notEqual">
      <formula>U26</formula>
    </cfRule>
    <cfRule type="expression" dxfId="2280" priority="168" stopIfTrue="1">
      <formula>$N$7=13</formula>
    </cfRule>
  </conditionalFormatting>
  <conditionalFormatting sqref="AG14">
    <cfRule type="cellIs" dxfId="2279" priority="169" stopIfTrue="1" operator="notEqual">
      <formula>T26</formula>
    </cfRule>
    <cfRule type="expression" dxfId="2278" priority="170" stopIfTrue="1">
      <formula>$N$7=13</formula>
    </cfRule>
  </conditionalFormatting>
  <conditionalFormatting sqref="AD16">
    <cfRule type="cellIs" dxfId="2277" priority="163" stopIfTrue="1" operator="notEqual">
      <formula>W24</formula>
    </cfRule>
    <cfRule type="expression" dxfId="2276" priority="164" stopIfTrue="1">
      <formula>$N$7=13</formula>
    </cfRule>
  </conditionalFormatting>
  <conditionalFormatting sqref="AE16">
    <cfRule type="cellIs" dxfId="2275" priority="165" stopIfTrue="1" operator="notEqual">
      <formula>V24</formula>
    </cfRule>
    <cfRule type="expression" dxfId="2274" priority="166" stopIfTrue="1">
      <formula>$N$7=13</formula>
    </cfRule>
  </conditionalFormatting>
  <conditionalFormatting sqref="AB18">
    <cfRule type="cellIs" dxfId="2273" priority="159" stopIfTrue="1" operator="notEqual">
      <formula>Y22</formula>
    </cfRule>
    <cfRule type="expression" dxfId="2272" priority="160" stopIfTrue="1">
      <formula>$N$7=13</formula>
    </cfRule>
  </conditionalFormatting>
  <conditionalFormatting sqref="AC18">
    <cfRule type="cellIs" dxfId="2271" priority="161" stopIfTrue="1" operator="notEqual">
      <formula>X22</formula>
    </cfRule>
    <cfRule type="expression" dxfId="2270" priority="162" stopIfTrue="1">
      <formula>$N$7=13</formula>
    </cfRule>
  </conditionalFormatting>
  <conditionalFormatting sqref="X22">
    <cfRule type="cellIs" dxfId="2269" priority="155" stopIfTrue="1" operator="notEqual">
      <formula>AC18</formula>
    </cfRule>
    <cfRule type="expression" dxfId="2268" priority="156" stopIfTrue="1">
      <formula>$N$7=13</formula>
    </cfRule>
  </conditionalFormatting>
  <conditionalFormatting sqref="Y22">
    <cfRule type="cellIs" dxfId="2267" priority="157" stopIfTrue="1" operator="notEqual">
      <formula>AB18</formula>
    </cfRule>
    <cfRule type="expression" dxfId="2266" priority="158" stopIfTrue="1">
      <formula>$N$7=13</formula>
    </cfRule>
  </conditionalFormatting>
  <conditionalFormatting sqref="V24">
    <cfRule type="cellIs" dxfId="2265" priority="151" stopIfTrue="1" operator="notEqual">
      <formula>AE16</formula>
    </cfRule>
    <cfRule type="expression" dxfId="2264" priority="152" stopIfTrue="1">
      <formula>$N$7=13</formula>
    </cfRule>
  </conditionalFormatting>
  <conditionalFormatting sqref="W24">
    <cfRule type="cellIs" dxfId="2263" priority="153" stopIfTrue="1" operator="notEqual">
      <formula>AD16</formula>
    </cfRule>
    <cfRule type="expression" dxfId="2262" priority="154" stopIfTrue="1">
      <formula>$N$7=13</formula>
    </cfRule>
  </conditionalFormatting>
  <conditionalFormatting sqref="T26">
    <cfRule type="cellIs" dxfId="2261" priority="147" stopIfTrue="1" operator="notEqual">
      <formula>AG14</formula>
    </cfRule>
    <cfRule type="expression" dxfId="2260" priority="148" stopIfTrue="1">
      <formula>$N$7=13</formula>
    </cfRule>
  </conditionalFormatting>
  <conditionalFormatting sqref="U26">
    <cfRule type="cellIs" dxfId="2259" priority="149" stopIfTrue="1" operator="notEqual">
      <formula>AF14</formula>
    </cfRule>
    <cfRule type="expression" dxfId="2258" priority="150" stopIfTrue="1">
      <formula>$N$7=13</formula>
    </cfRule>
  </conditionalFormatting>
  <conditionalFormatting sqref="R28">
    <cfRule type="cellIs" dxfId="2257" priority="143" stopIfTrue="1" operator="notEqual">
      <formula>AI12</formula>
    </cfRule>
    <cfRule type="expression" dxfId="2256" priority="144" stopIfTrue="1">
      <formula>$N$7=13</formula>
    </cfRule>
  </conditionalFormatting>
  <conditionalFormatting sqref="S28">
    <cfRule type="cellIs" dxfId="2255" priority="145" stopIfTrue="1" operator="notEqual">
      <formula>AH12</formula>
    </cfRule>
    <cfRule type="expression" dxfId="2254" priority="146" stopIfTrue="1">
      <formula>$N$7=13</formula>
    </cfRule>
  </conditionalFormatting>
  <conditionalFormatting sqref="P30">
    <cfRule type="cellIs" dxfId="2253" priority="139" stopIfTrue="1" operator="notEqual">
      <formula>AK10</formula>
    </cfRule>
    <cfRule type="expression" dxfId="2252" priority="140" stopIfTrue="1">
      <formula>$N$7=13</formula>
    </cfRule>
  </conditionalFormatting>
  <conditionalFormatting sqref="Q30">
    <cfRule type="cellIs" dxfId="2251" priority="141" stopIfTrue="1" operator="notEqual">
      <formula>AJ10</formula>
    </cfRule>
    <cfRule type="expression" dxfId="2250" priority="142" stopIfTrue="1">
      <formula>$N$7=13</formula>
    </cfRule>
  </conditionalFormatting>
  <conditionalFormatting sqref="AN8">
    <cfRule type="cellIs" dxfId="2249" priority="135" stopIfTrue="1" operator="notEqual">
      <formula>O34</formula>
    </cfRule>
    <cfRule type="expression" dxfId="2248" priority="136" stopIfTrue="1">
      <formula>$N$7=1</formula>
    </cfRule>
  </conditionalFormatting>
  <conditionalFormatting sqref="AO8">
    <cfRule type="cellIs" dxfId="2247" priority="137" stopIfTrue="1" operator="notEqual">
      <formula>N34</formula>
    </cfRule>
    <cfRule type="expression" dxfId="2246" priority="138" stopIfTrue="1">
      <formula>$N$7=1</formula>
    </cfRule>
  </conditionalFormatting>
  <conditionalFormatting sqref="AL10">
    <cfRule type="cellIs" dxfId="2245" priority="131" stopIfTrue="1" operator="notEqual">
      <formula>Q32</formula>
    </cfRule>
    <cfRule type="expression" dxfId="2244" priority="132" stopIfTrue="1">
      <formula>$N$7=1</formula>
    </cfRule>
  </conditionalFormatting>
  <conditionalFormatting sqref="AM10">
    <cfRule type="cellIs" dxfId="2243" priority="133" stopIfTrue="1" operator="notEqual">
      <formula>P32</formula>
    </cfRule>
    <cfRule type="expression" dxfId="2242" priority="134" stopIfTrue="1">
      <formula>$N$7=1</formula>
    </cfRule>
  </conditionalFormatting>
  <conditionalFormatting sqref="AJ12">
    <cfRule type="cellIs" dxfId="2241" priority="127" stopIfTrue="1" operator="notEqual">
      <formula>S30</formula>
    </cfRule>
    <cfRule type="expression" dxfId="2240" priority="128" stopIfTrue="1">
      <formula>$N$7=1</formula>
    </cfRule>
  </conditionalFormatting>
  <conditionalFormatting sqref="AK12">
    <cfRule type="cellIs" dxfId="2239" priority="129" stopIfTrue="1" operator="notEqual">
      <formula>R30</formula>
    </cfRule>
    <cfRule type="expression" dxfId="2238" priority="130" stopIfTrue="1">
      <formula>$N$7=1</formula>
    </cfRule>
  </conditionalFormatting>
  <conditionalFormatting sqref="AH14">
    <cfRule type="cellIs" dxfId="2237" priority="123" stopIfTrue="1" operator="notEqual">
      <formula>U28</formula>
    </cfRule>
    <cfRule type="expression" dxfId="2236" priority="124" stopIfTrue="1">
      <formula>$N$7=1</formula>
    </cfRule>
  </conditionalFormatting>
  <conditionalFormatting sqref="AI14">
    <cfRule type="cellIs" dxfId="2235" priority="125" stopIfTrue="1" operator="notEqual">
      <formula>T28</formula>
    </cfRule>
    <cfRule type="expression" dxfId="2234" priority="126" stopIfTrue="1">
      <formula>$N$7=1</formula>
    </cfRule>
  </conditionalFormatting>
  <conditionalFormatting sqref="AF16">
    <cfRule type="cellIs" dxfId="2233" priority="119" stopIfTrue="1" operator="notEqual">
      <formula>W26</formula>
    </cfRule>
    <cfRule type="expression" dxfId="2232" priority="120" stopIfTrue="1">
      <formula>$N$7=1</formula>
    </cfRule>
  </conditionalFormatting>
  <conditionalFormatting sqref="AG16">
    <cfRule type="cellIs" dxfId="2231" priority="121" stopIfTrue="1" operator="notEqual">
      <formula>V26</formula>
    </cfRule>
    <cfRule type="expression" dxfId="2230" priority="122" stopIfTrue="1">
      <formula>$N$7=1</formula>
    </cfRule>
  </conditionalFormatting>
  <conditionalFormatting sqref="AD18">
    <cfRule type="cellIs" dxfId="2229" priority="115" stopIfTrue="1" operator="notEqual">
      <formula>Y24</formula>
    </cfRule>
    <cfRule type="expression" dxfId="2228" priority="116" stopIfTrue="1">
      <formula>$N$7=1</formula>
    </cfRule>
  </conditionalFormatting>
  <conditionalFormatting sqref="AE18">
    <cfRule type="cellIs" dxfId="2227" priority="117" stopIfTrue="1" operator="notEqual">
      <formula>X24</formula>
    </cfRule>
    <cfRule type="expression" dxfId="2226" priority="118" stopIfTrue="1">
      <formula>$N$7=1</formula>
    </cfRule>
  </conditionalFormatting>
  <conditionalFormatting sqref="AB20">
    <cfRule type="cellIs" dxfId="2225" priority="111" stopIfTrue="1" operator="notEqual">
      <formula>AA22</formula>
    </cfRule>
    <cfRule type="expression" dxfId="2224" priority="112" stopIfTrue="1">
      <formula>$N$7=1</formula>
    </cfRule>
  </conditionalFormatting>
  <conditionalFormatting sqref="AC20">
    <cfRule type="cellIs" dxfId="2223" priority="113" stopIfTrue="1" operator="notEqual">
      <formula>Z22</formula>
    </cfRule>
    <cfRule type="expression" dxfId="2222" priority="114" stopIfTrue="1">
      <formula>$N$7=1</formula>
    </cfRule>
  </conditionalFormatting>
  <conditionalFormatting sqref="Z22">
    <cfRule type="cellIs" dxfId="2221" priority="107" stopIfTrue="1" operator="notEqual">
      <formula>AC20</formula>
    </cfRule>
    <cfRule type="expression" dxfId="2220" priority="108" stopIfTrue="1">
      <formula>$N$7=1</formula>
    </cfRule>
  </conditionalFormatting>
  <conditionalFormatting sqref="AA22">
    <cfRule type="cellIs" dxfId="2219" priority="109" stopIfTrue="1" operator="notEqual">
      <formula>AB20</formula>
    </cfRule>
    <cfRule type="expression" dxfId="2218" priority="110" stopIfTrue="1">
      <formula>$N$7=1</formula>
    </cfRule>
  </conditionalFormatting>
  <conditionalFormatting sqref="X24">
    <cfRule type="cellIs" dxfId="2217" priority="103" stopIfTrue="1" operator="notEqual">
      <formula>AE18</formula>
    </cfRule>
    <cfRule type="expression" dxfId="2216" priority="104" stopIfTrue="1">
      <formula>$N$7=1</formula>
    </cfRule>
  </conditionalFormatting>
  <conditionalFormatting sqref="Y24">
    <cfRule type="cellIs" dxfId="2215" priority="105" stopIfTrue="1" operator="notEqual">
      <formula>AD18</formula>
    </cfRule>
    <cfRule type="expression" dxfId="2214" priority="106" stopIfTrue="1">
      <formula>$N$7=1</formula>
    </cfRule>
  </conditionalFormatting>
  <conditionalFormatting sqref="V26">
    <cfRule type="cellIs" dxfId="2213" priority="99" stopIfTrue="1" operator="notEqual">
      <formula>AG16</formula>
    </cfRule>
    <cfRule type="expression" dxfId="2212" priority="100" stopIfTrue="1">
      <formula>$N$7=1</formula>
    </cfRule>
  </conditionalFormatting>
  <conditionalFormatting sqref="W26">
    <cfRule type="cellIs" dxfId="2211" priority="101" stopIfTrue="1" operator="notEqual">
      <formula>AF16</formula>
    </cfRule>
    <cfRule type="expression" dxfId="2210" priority="102" stopIfTrue="1">
      <formula>$N$7=1</formula>
    </cfRule>
  </conditionalFormatting>
  <conditionalFormatting sqref="T28">
    <cfRule type="cellIs" dxfId="2209" priority="95" stopIfTrue="1" operator="notEqual">
      <formula>AI14</formula>
    </cfRule>
    <cfRule type="expression" dxfId="2208" priority="96" stopIfTrue="1">
      <formula>$N$7=1</formula>
    </cfRule>
  </conditionalFormatting>
  <conditionalFormatting sqref="U28">
    <cfRule type="cellIs" dxfId="2207" priority="97" stopIfTrue="1" operator="notEqual">
      <formula>AH14</formula>
    </cfRule>
    <cfRule type="expression" dxfId="2206" priority="98" stopIfTrue="1">
      <formula>$N$7=1</formula>
    </cfRule>
  </conditionalFormatting>
  <conditionalFormatting sqref="R30">
    <cfRule type="cellIs" dxfId="2205" priority="91" stopIfTrue="1" operator="notEqual">
      <formula>AK12</formula>
    </cfRule>
    <cfRule type="expression" dxfId="2204" priority="92" stopIfTrue="1">
      <formula>$N$7=1</formula>
    </cfRule>
  </conditionalFormatting>
  <conditionalFormatting sqref="S30">
    <cfRule type="cellIs" dxfId="2203" priority="93" stopIfTrue="1" operator="notEqual">
      <formula>AJ12</formula>
    </cfRule>
    <cfRule type="expression" dxfId="2202" priority="94" stopIfTrue="1">
      <formula>$N$7=1</formula>
    </cfRule>
  </conditionalFormatting>
  <conditionalFormatting sqref="P32">
    <cfRule type="cellIs" dxfId="2201" priority="87" stopIfTrue="1" operator="notEqual">
      <formula>AM10</formula>
    </cfRule>
    <cfRule type="expression" dxfId="2200" priority="88" stopIfTrue="1">
      <formula>$N$7=1</formula>
    </cfRule>
  </conditionalFormatting>
  <conditionalFormatting sqref="Q32">
    <cfRule type="cellIs" dxfId="2199" priority="89" stopIfTrue="1" operator="notEqual">
      <formula>AL10</formula>
    </cfRule>
    <cfRule type="expression" dxfId="2198" priority="90" stopIfTrue="1">
      <formula>$N$7=1</formula>
    </cfRule>
  </conditionalFormatting>
  <conditionalFormatting sqref="N34">
    <cfRule type="cellIs" dxfId="2197" priority="83" stopIfTrue="1" operator="notEqual">
      <formula>AO8</formula>
    </cfRule>
    <cfRule type="expression" dxfId="2196" priority="84" stopIfTrue="1">
      <formula>$N$7=1</formula>
    </cfRule>
  </conditionalFormatting>
  <conditionalFormatting sqref="O34">
    <cfRule type="cellIs" dxfId="2195" priority="85" stopIfTrue="1" operator="notEqual">
      <formula>AN8</formula>
    </cfRule>
    <cfRule type="expression" dxfId="2194" priority="86" stopIfTrue="1">
      <formula>$N$7=1</formula>
    </cfRule>
  </conditionalFormatting>
  <conditionalFormatting sqref="AN10">
    <cfRule type="cellIs" dxfId="2193" priority="79" stopIfTrue="1" operator="notEqual">
      <formula>Q34</formula>
    </cfRule>
    <cfRule type="expression" dxfId="2192" priority="80" stopIfTrue="1">
      <formula>$N$7=3</formula>
    </cfRule>
  </conditionalFormatting>
  <conditionalFormatting sqref="AO10">
    <cfRule type="cellIs" dxfId="2191" priority="81" stopIfTrue="1" operator="notEqual">
      <formula>P34</formula>
    </cfRule>
    <cfRule type="expression" dxfId="2190" priority="82" stopIfTrue="1">
      <formula>$N$7=3</formula>
    </cfRule>
  </conditionalFormatting>
  <conditionalFormatting sqref="AL12">
    <cfRule type="cellIs" dxfId="2189" priority="75" stopIfTrue="1" operator="notEqual">
      <formula>S32</formula>
    </cfRule>
    <cfRule type="expression" dxfId="2188" priority="76" stopIfTrue="1">
      <formula>$N$7=2</formula>
    </cfRule>
  </conditionalFormatting>
  <conditionalFormatting sqref="AM12">
    <cfRule type="cellIs" dxfId="2187" priority="77" stopIfTrue="1" operator="notEqual">
      <formula>R32</formula>
    </cfRule>
    <cfRule type="expression" dxfId="2186" priority="78" stopIfTrue="1">
      <formula>$N$7=2</formula>
    </cfRule>
  </conditionalFormatting>
  <conditionalFormatting sqref="AJ14">
    <cfRule type="cellIs" dxfId="2185" priority="71" stopIfTrue="1" operator="notEqual">
      <formula>U30</formula>
    </cfRule>
    <cfRule type="expression" dxfId="2184" priority="72" stopIfTrue="1">
      <formula>$N$7=2</formula>
    </cfRule>
  </conditionalFormatting>
  <conditionalFormatting sqref="AK14">
    <cfRule type="cellIs" dxfId="2183" priority="73" stopIfTrue="1" operator="notEqual">
      <formula>T30</formula>
    </cfRule>
    <cfRule type="expression" dxfId="2182" priority="74" stopIfTrue="1">
      <formula>$N$7=2</formula>
    </cfRule>
  </conditionalFormatting>
  <conditionalFormatting sqref="AH16">
    <cfRule type="cellIs" dxfId="2181" priority="67" stopIfTrue="1" operator="notEqual">
      <formula>W28</formula>
    </cfRule>
    <cfRule type="expression" dxfId="2180" priority="68" stopIfTrue="1">
      <formula>$N$7=2</formula>
    </cfRule>
  </conditionalFormatting>
  <conditionalFormatting sqref="AI16">
    <cfRule type="cellIs" dxfId="2179" priority="69" stopIfTrue="1" operator="notEqual">
      <formula>V28</formula>
    </cfRule>
    <cfRule type="expression" dxfId="2178" priority="70" stopIfTrue="1">
      <formula>$N$7=2</formula>
    </cfRule>
  </conditionalFormatting>
  <conditionalFormatting sqref="AF18">
    <cfRule type="cellIs" dxfId="2177" priority="63" stopIfTrue="1" operator="notEqual">
      <formula>Y26</formula>
    </cfRule>
    <cfRule type="expression" dxfId="2176" priority="64" stopIfTrue="1">
      <formula>$N$7=2</formula>
    </cfRule>
  </conditionalFormatting>
  <conditionalFormatting sqref="AG18">
    <cfRule type="cellIs" dxfId="2175" priority="65" stopIfTrue="1" operator="notEqual">
      <formula>X26</formula>
    </cfRule>
    <cfRule type="expression" dxfId="2174" priority="66" stopIfTrue="1">
      <formula>$N$7=2</formula>
    </cfRule>
  </conditionalFormatting>
  <conditionalFormatting sqref="AD20">
    <cfRule type="cellIs" dxfId="2173" priority="59" stopIfTrue="1" operator="notEqual">
      <formula>AA24</formula>
    </cfRule>
    <cfRule type="expression" dxfId="2172" priority="60" stopIfTrue="1">
      <formula>$N$7=2</formula>
    </cfRule>
  </conditionalFormatting>
  <conditionalFormatting sqref="AE20">
    <cfRule type="cellIs" dxfId="2171" priority="61" stopIfTrue="1" operator="notEqual">
      <formula>Z24</formula>
    </cfRule>
    <cfRule type="expression" dxfId="2170" priority="62" stopIfTrue="1">
      <formula>$N$7=2</formula>
    </cfRule>
  </conditionalFormatting>
  <conditionalFormatting sqref="Z24">
    <cfRule type="cellIs" dxfId="2169" priority="55" stopIfTrue="1" operator="notEqual">
      <formula>AE20</formula>
    </cfRule>
    <cfRule type="expression" dxfId="2168" priority="56" stopIfTrue="1">
      <formula>$N$7=2</formula>
    </cfRule>
  </conditionalFormatting>
  <conditionalFormatting sqref="AA24">
    <cfRule type="cellIs" dxfId="2167" priority="57" stopIfTrue="1" operator="notEqual">
      <formula>AD20</formula>
    </cfRule>
    <cfRule type="expression" dxfId="2166" priority="58" stopIfTrue="1">
      <formula>$N$7=2</formula>
    </cfRule>
  </conditionalFormatting>
  <conditionalFormatting sqref="X26">
    <cfRule type="cellIs" dxfId="2165" priority="51" stopIfTrue="1" operator="notEqual">
      <formula>AG18</formula>
    </cfRule>
    <cfRule type="expression" dxfId="2164" priority="52" stopIfTrue="1">
      <formula>$N$7=2</formula>
    </cfRule>
  </conditionalFormatting>
  <conditionalFormatting sqref="Y26">
    <cfRule type="cellIs" dxfId="2163" priority="53" stopIfTrue="1" operator="notEqual">
      <formula>AF18</formula>
    </cfRule>
    <cfRule type="expression" dxfId="2162" priority="54" stopIfTrue="1">
      <formula>$N$7=2</formula>
    </cfRule>
  </conditionalFormatting>
  <conditionalFormatting sqref="V28">
    <cfRule type="cellIs" dxfId="2161" priority="47" stopIfTrue="1" operator="notEqual">
      <formula>AI16</formula>
    </cfRule>
    <cfRule type="expression" dxfId="2160" priority="48" stopIfTrue="1">
      <formula>$N$7=2</formula>
    </cfRule>
  </conditionalFormatting>
  <conditionalFormatting sqref="W28">
    <cfRule type="cellIs" dxfId="2159" priority="49" stopIfTrue="1" operator="notEqual">
      <formula>AH16</formula>
    </cfRule>
    <cfRule type="expression" dxfId="2158" priority="50" stopIfTrue="1">
      <formula>$N$7=2</formula>
    </cfRule>
  </conditionalFormatting>
  <conditionalFormatting sqref="T30">
    <cfRule type="cellIs" dxfId="2157" priority="43" stopIfTrue="1" operator="notEqual">
      <formula>AK14</formula>
    </cfRule>
    <cfRule type="expression" dxfId="2156" priority="44" stopIfTrue="1">
      <formula>$N$7=2</formula>
    </cfRule>
  </conditionalFormatting>
  <conditionalFormatting sqref="U30">
    <cfRule type="cellIs" dxfId="2155" priority="45" stopIfTrue="1" operator="notEqual">
      <formula>AJ14</formula>
    </cfRule>
    <cfRule type="expression" dxfId="2154" priority="46" stopIfTrue="1">
      <formula>$N$7=2</formula>
    </cfRule>
  </conditionalFormatting>
  <conditionalFormatting sqref="R32">
    <cfRule type="cellIs" dxfId="2153" priority="39" stopIfTrue="1" operator="notEqual">
      <formula>AM12</formula>
    </cfRule>
    <cfRule type="expression" dxfId="2152" priority="40" stopIfTrue="1">
      <formula>$N$7=2</formula>
    </cfRule>
  </conditionalFormatting>
  <conditionalFormatting sqref="S32">
    <cfRule type="cellIs" dxfId="2151" priority="41" stopIfTrue="1" operator="notEqual">
      <formula>AL12</formula>
    </cfRule>
    <cfRule type="expression" dxfId="2150" priority="42" stopIfTrue="1">
      <formula>$N$7=2</formula>
    </cfRule>
  </conditionalFormatting>
  <conditionalFormatting sqref="P34">
    <cfRule type="cellIs" dxfId="2149" priority="35" stopIfTrue="1" operator="notEqual">
      <formula>AO10</formula>
    </cfRule>
    <cfRule type="expression" dxfId="2148" priority="36" stopIfTrue="1">
      <formula>$N$7=3</formula>
    </cfRule>
  </conditionalFormatting>
  <conditionalFormatting sqref="Q34">
    <cfRule type="cellIs" dxfId="2147" priority="37" stopIfTrue="1" operator="notEqual">
      <formula>AN10</formula>
    </cfRule>
    <cfRule type="expression" dxfId="2146" priority="38" stopIfTrue="1">
      <formula>$N$7=3</formula>
    </cfRule>
  </conditionalFormatting>
  <conditionalFormatting sqref="P7:AN7">
    <cfRule type="cellIs" dxfId="2145" priority="34" stopIfTrue="1" operator="equal">
      <formula>3</formula>
    </cfRule>
  </conditionalFormatting>
  <conditionalFormatting sqref="R9:AO9">
    <cfRule type="cellIs" dxfId="2144" priority="33" stopIfTrue="1" operator="equal">
      <formula>3</formula>
    </cfRule>
  </conditionalFormatting>
  <conditionalFormatting sqref="T11:AO11">
    <cfRule type="cellIs" dxfId="2143" priority="32" stopIfTrue="1" operator="equal">
      <formula>3</formula>
    </cfRule>
  </conditionalFormatting>
  <conditionalFormatting sqref="V13:AO13">
    <cfRule type="cellIs" dxfId="2142" priority="31" stopIfTrue="1" operator="equal">
      <formula>3</formula>
    </cfRule>
  </conditionalFormatting>
  <conditionalFormatting sqref="X15:AO15">
    <cfRule type="cellIs" dxfId="2141" priority="30" stopIfTrue="1" operator="equal">
      <formula>3</formula>
    </cfRule>
  </conditionalFormatting>
  <conditionalFormatting sqref="Z17:AO17">
    <cfRule type="cellIs" dxfId="2140" priority="29" stopIfTrue="1" operator="equal">
      <formula>3</formula>
    </cfRule>
  </conditionalFormatting>
  <conditionalFormatting sqref="AB19:AO19">
    <cfRule type="cellIs" dxfId="2139" priority="28" stopIfTrue="1" operator="equal">
      <formula>3</formula>
    </cfRule>
  </conditionalFormatting>
  <conditionalFormatting sqref="AD21:AO21">
    <cfRule type="cellIs" dxfId="2138" priority="27" stopIfTrue="1" operator="equal">
      <formula>3</formula>
    </cfRule>
  </conditionalFormatting>
  <conditionalFormatting sqref="AF23:AN23">
    <cfRule type="cellIs" dxfId="2137" priority="26" stopIfTrue="1" operator="equal">
      <formula>3</formula>
    </cfRule>
  </conditionalFormatting>
  <conditionalFormatting sqref="AH25:AO25">
    <cfRule type="cellIs" dxfId="2136" priority="25" stopIfTrue="1" operator="equal">
      <formula>3</formula>
    </cfRule>
  </conditionalFormatting>
  <conditionalFormatting sqref="AJ27:AO27">
    <cfRule type="cellIs" dxfId="2135" priority="24" stopIfTrue="1" operator="equal">
      <formula>3</formula>
    </cfRule>
  </conditionalFormatting>
  <conditionalFormatting sqref="AL29:AO29">
    <cfRule type="cellIs" dxfId="2134" priority="23" stopIfTrue="1" operator="equal">
      <formula>3</formula>
    </cfRule>
  </conditionalFormatting>
  <conditionalFormatting sqref="AN31:AO31">
    <cfRule type="cellIs" dxfId="2133" priority="22" stopIfTrue="1" operator="equal">
      <formula>3</formula>
    </cfRule>
  </conditionalFormatting>
  <conditionalFormatting sqref="N33:AM33">
    <cfRule type="cellIs" dxfId="2132" priority="21" stopIfTrue="1" operator="equal">
      <formula>3</formula>
    </cfRule>
  </conditionalFormatting>
  <conditionalFormatting sqref="N31:AK31">
    <cfRule type="cellIs" dxfId="2131" priority="20" stopIfTrue="1" operator="equal">
      <formula>3</formula>
    </cfRule>
  </conditionalFormatting>
  <conditionalFormatting sqref="N29:AI29">
    <cfRule type="cellIs" dxfId="2130" priority="19" stopIfTrue="1" operator="equal">
      <formula>3</formula>
    </cfRule>
  </conditionalFormatting>
  <conditionalFormatting sqref="N25:AE25">
    <cfRule type="cellIs" dxfId="2129" priority="18" stopIfTrue="1" operator="equal">
      <formula>3</formula>
    </cfRule>
  </conditionalFormatting>
  <conditionalFormatting sqref="N23:AC23">
    <cfRule type="cellIs" dxfId="2128" priority="17" stopIfTrue="1" operator="equal">
      <formula>3</formula>
    </cfRule>
  </conditionalFormatting>
  <conditionalFormatting sqref="N21:AA21">
    <cfRule type="cellIs" dxfId="2127" priority="16" stopIfTrue="1" operator="equal">
      <formula>3</formula>
    </cfRule>
  </conditionalFormatting>
  <conditionalFormatting sqref="N19:Y19">
    <cfRule type="cellIs" dxfId="2126" priority="15" stopIfTrue="1" operator="equal">
      <formula>3</formula>
    </cfRule>
  </conditionalFormatting>
  <conditionalFormatting sqref="N17:W17">
    <cfRule type="cellIs" dxfId="2125" priority="14" stopIfTrue="1" operator="equal">
      <formula>3</formula>
    </cfRule>
  </conditionalFormatting>
  <conditionalFormatting sqref="N15:U15">
    <cfRule type="cellIs" dxfId="2124" priority="13" stopIfTrue="1" operator="equal">
      <formula>3</formula>
    </cfRule>
  </conditionalFormatting>
  <conditionalFormatting sqref="N13:S13">
    <cfRule type="cellIs" dxfId="2123" priority="12" stopIfTrue="1" operator="equal">
      <formula>3</formula>
    </cfRule>
  </conditionalFormatting>
  <conditionalFormatting sqref="N11:Q11">
    <cfRule type="cellIs" dxfId="2122" priority="11" stopIfTrue="1" operator="equal">
      <formula>3</formula>
    </cfRule>
  </conditionalFormatting>
  <conditionalFormatting sqref="N9">
    <cfRule type="cellIs" dxfId="2121" priority="10" stopIfTrue="1" operator="equal">
      <formula>3</formula>
    </cfRule>
  </conditionalFormatting>
  <conditionalFormatting sqref="AH8">
    <cfRule type="cellIs" dxfId="2120" priority="751" stopIfTrue="1" operator="notEqual">
      <formula>O28</formula>
    </cfRule>
    <cfRule type="expression" dxfId="2119" priority="752" stopIfTrue="1">
      <formula>$N$7=11</formula>
    </cfRule>
  </conditionalFormatting>
  <conditionalFormatting sqref="AH10">
    <cfRule type="cellIs" dxfId="2118" priority="753" stopIfTrue="1" operator="notEqual">
      <formula>Q28</formula>
    </cfRule>
    <cfRule type="expression" dxfId="2117" priority="754" stopIfTrue="1">
      <formula>$N$7=12</formula>
    </cfRule>
  </conditionalFormatting>
  <conditionalFormatting sqref="AI10">
    <cfRule type="cellIs" dxfId="2116" priority="755" stopIfTrue="1" operator="notEqual">
      <formula>P28</formula>
    </cfRule>
    <cfRule type="expression" dxfId="2115" priority="756" stopIfTrue="1">
      <formula>$N$7=12</formula>
    </cfRule>
  </conditionalFormatting>
  <conditionalFormatting sqref="N28">
    <cfRule type="cellIs" dxfId="2114" priority="6" stopIfTrue="1" operator="notEqual">
      <formula>AI8</formula>
    </cfRule>
    <cfRule type="expression" dxfId="2113" priority="7" stopIfTrue="1">
      <formula>$N$7=10</formula>
    </cfRule>
  </conditionalFormatting>
  <conditionalFormatting sqref="O28">
    <cfRule type="cellIs" dxfId="2112" priority="8" stopIfTrue="1" operator="notEqual">
      <formula>AH8</formula>
    </cfRule>
    <cfRule type="expression" dxfId="2111" priority="9" stopIfTrue="1">
      <formula>$N$7=10</formula>
    </cfRule>
  </conditionalFormatting>
  <conditionalFormatting sqref="N27:AF27">
    <cfRule type="cellIs" dxfId="2110" priority="5" stopIfTrue="1" operator="equal">
      <formula>3</formula>
    </cfRule>
  </conditionalFormatting>
  <conditionalFormatting sqref="P28">
    <cfRule type="cellIs" dxfId="2109" priority="1" stopIfTrue="1" operator="notEqual">
      <formula>AI10</formula>
    </cfRule>
    <cfRule type="expression" dxfId="2108" priority="2" stopIfTrue="1">
      <formula>$N$7=10</formula>
    </cfRule>
  </conditionalFormatting>
  <conditionalFormatting sqref="Q28">
    <cfRule type="cellIs" dxfId="2107" priority="3" stopIfTrue="1" operator="notEqual">
      <formula>AH10</formula>
    </cfRule>
    <cfRule type="expression" dxfId="2106" priority="4" stopIfTrue="1">
      <formula>$N$7=10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6"/>
  <sheetViews>
    <sheetView zoomScale="80" zoomScaleNormal="80" workbookViewId="0">
      <selection activeCell="B2" sqref="B2"/>
    </sheetView>
  </sheetViews>
  <sheetFormatPr defaultRowHeight="15" outlineLevelCol="1" x14ac:dyDescent="0.25"/>
  <cols>
    <col min="1" max="1" width="3.85546875" customWidth="1"/>
    <col min="2" max="2" width="22.7109375" customWidth="1"/>
    <col min="3" max="3" width="10.42578125" customWidth="1" outlineLevel="1"/>
    <col min="4" max="4" width="0.140625" customWidth="1" outlineLevel="1"/>
    <col min="5" max="5" width="5.85546875" customWidth="1" outlineLevel="1"/>
    <col min="6" max="6" width="5.140625" customWidth="1" outlineLevel="1"/>
    <col min="7" max="7" width="5.7109375" customWidth="1" outlineLevel="1"/>
    <col min="8" max="8" width="6.140625" customWidth="1" outlineLevel="1"/>
    <col min="9" max="9" width="6" customWidth="1" outlineLevel="1"/>
    <col min="10" max="10" width="4.5703125" customWidth="1"/>
    <col min="11" max="11" width="5.5703125" customWidth="1"/>
    <col min="12" max="12" width="5.28515625" customWidth="1"/>
    <col min="13" max="13" width="5.140625" customWidth="1"/>
    <col min="14" max="26" width="3.140625" customWidth="1"/>
    <col min="27" max="27" width="3" customWidth="1"/>
    <col min="28" max="37" width="3.140625" style="3" customWidth="1"/>
    <col min="38" max="40" width="3.7109375" style="3" customWidth="1"/>
    <col min="41" max="44" width="4.28515625" style="3" customWidth="1"/>
    <col min="45" max="45" width="4.28515625" customWidth="1"/>
    <col min="46" max="46" width="4.42578125" customWidth="1"/>
    <col min="47" max="50" width="4.28515625" customWidth="1"/>
    <col min="51" max="52" width="4.140625" customWidth="1"/>
  </cols>
  <sheetData>
    <row r="1" spans="1:52" ht="15.7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38"/>
      <c r="AN1" s="38"/>
      <c r="AO1" s="39" t="s">
        <v>39</v>
      </c>
    </row>
    <row r="2" spans="1:52" ht="15.75" customHeight="1" x14ac:dyDescent="0.25">
      <c r="A2" s="38"/>
      <c r="B2" s="38"/>
      <c r="C2" s="40"/>
      <c r="D2" s="40"/>
      <c r="E2" s="40"/>
      <c r="F2" s="40"/>
      <c r="G2" s="40"/>
      <c r="H2" s="175" t="s">
        <v>64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40"/>
      <c r="U2" s="41"/>
      <c r="V2" s="41"/>
      <c r="W2" s="41"/>
      <c r="X2" s="41"/>
      <c r="Y2" s="41"/>
      <c r="Z2" s="41"/>
      <c r="AA2" s="41"/>
      <c r="AB2" s="41"/>
      <c r="AC2" s="38"/>
      <c r="AD2" s="38"/>
      <c r="AE2" s="38"/>
      <c r="AF2" s="38"/>
      <c r="AG2" s="38"/>
      <c r="AH2" s="38"/>
      <c r="AI2" s="38"/>
      <c r="AJ2" s="38"/>
      <c r="AK2" s="38"/>
      <c r="AL2"/>
      <c r="AM2"/>
      <c r="AN2"/>
    </row>
    <row r="3" spans="1:52" ht="1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43"/>
      <c r="AN3" s="43"/>
    </row>
    <row r="4" spans="1:52" x14ac:dyDescent="0.25">
      <c r="B4" s="44" t="s">
        <v>65</v>
      </c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177" t="s">
        <v>66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47"/>
      <c r="AN4" s="47"/>
      <c r="AO4" s="7"/>
      <c r="AP4" s="7"/>
      <c r="AQ4" s="7"/>
      <c r="AR4" s="7"/>
    </row>
    <row r="5" spans="1:52" s="12" customFormat="1" ht="18.75" hidden="1" x14ac:dyDescent="0.3">
      <c r="A5" s="8"/>
      <c r="B5" s="9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1" t="s">
        <v>27</v>
      </c>
      <c r="T5" s="131"/>
      <c r="U5" s="48">
        <v>1</v>
      </c>
      <c r="V5" s="49"/>
      <c r="W5" s="49"/>
      <c r="X5" s="8"/>
      <c r="Y5" s="8"/>
      <c r="Z5" s="7"/>
      <c r="AA5" s="11">
        <v>1</v>
      </c>
      <c r="AB5" s="11">
        <v>2</v>
      </c>
      <c r="AC5" s="11">
        <v>3</v>
      </c>
      <c r="AD5" s="11">
        <v>4</v>
      </c>
      <c r="AE5" s="11">
        <v>5</v>
      </c>
      <c r="AF5" s="11"/>
      <c r="AG5" s="11"/>
      <c r="AH5" s="11"/>
      <c r="AI5" s="11"/>
      <c r="AJ5" s="11">
        <v>6</v>
      </c>
      <c r="AK5" s="11">
        <v>7</v>
      </c>
      <c r="AL5" s="11">
        <v>8</v>
      </c>
      <c r="AM5" s="11"/>
      <c r="AN5" s="11"/>
      <c r="AO5" s="11">
        <v>9</v>
      </c>
      <c r="AP5" s="11">
        <v>10</v>
      </c>
      <c r="AQ5" s="11">
        <v>11</v>
      </c>
      <c r="AR5" s="11">
        <v>12</v>
      </c>
    </row>
    <row r="6" spans="1:52" s="12" customFormat="1" ht="51" x14ac:dyDescent="0.25">
      <c r="A6" s="50" t="s">
        <v>2</v>
      </c>
      <c r="B6" s="51" t="s">
        <v>28</v>
      </c>
      <c r="C6" s="51" t="s">
        <v>41</v>
      </c>
      <c r="D6" s="51" t="s">
        <v>30</v>
      </c>
      <c r="E6" s="52" t="s">
        <v>42</v>
      </c>
      <c r="F6" s="53" t="s">
        <v>3</v>
      </c>
      <c r="G6" s="53" t="s">
        <v>43</v>
      </c>
      <c r="H6" s="54" t="s">
        <v>4</v>
      </c>
      <c r="I6" s="52" t="s">
        <v>5</v>
      </c>
      <c r="J6" s="52" t="s">
        <v>6</v>
      </c>
      <c r="K6" s="52" t="s">
        <v>8</v>
      </c>
      <c r="L6" s="52" t="s">
        <v>44</v>
      </c>
      <c r="M6" s="54" t="s">
        <v>34</v>
      </c>
      <c r="N6" s="173">
        <v>1</v>
      </c>
      <c r="O6" s="174"/>
      <c r="P6" s="173">
        <v>2</v>
      </c>
      <c r="Q6" s="174"/>
      <c r="R6" s="173">
        <v>3</v>
      </c>
      <c r="S6" s="174"/>
      <c r="T6" s="173">
        <v>4</v>
      </c>
      <c r="U6" s="174"/>
      <c r="V6" s="173">
        <v>5</v>
      </c>
      <c r="W6" s="174"/>
      <c r="X6" s="173">
        <v>6</v>
      </c>
      <c r="Y6" s="174"/>
      <c r="Z6" s="173">
        <v>7</v>
      </c>
      <c r="AA6" s="174"/>
      <c r="AB6" s="173">
        <v>8</v>
      </c>
      <c r="AC6" s="174"/>
      <c r="AD6" s="173">
        <v>9</v>
      </c>
      <c r="AE6" s="174"/>
      <c r="AF6" s="173">
        <v>10</v>
      </c>
      <c r="AG6" s="174"/>
      <c r="AH6" s="173">
        <v>11</v>
      </c>
      <c r="AI6" s="174"/>
      <c r="AJ6" s="178">
        <v>12</v>
      </c>
      <c r="AK6" s="179"/>
      <c r="AL6" s="134" t="s">
        <v>7</v>
      </c>
      <c r="AM6" s="135"/>
      <c r="AN6"/>
      <c r="AO6" s="6">
        <v>1</v>
      </c>
      <c r="AP6" s="6">
        <v>2</v>
      </c>
      <c r="AQ6" s="6">
        <v>3</v>
      </c>
      <c r="AR6" s="6">
        <v>4</v>
      </c>
      <c r="AS6" s="6">
        <v>5</v>
      </c>
      <c r="AT6" s="6">
        <v>6</v>
      </c>
      <c r="AU6" s="6">
        <v>7</v>
      </c>
      <c r="AV6" s="6">
        <v>8</v>
      </c>
      <c r="AW6" s="6">
        <v>9</v>
      </c>
      <c r="AX6" s="6">
        <v>10</v>
      </c>
      <c r="AY6" s="6">
        <v>11</v>
      </c>
      <c r="AZ6" s="6">
        <v>12</v>
      </c>
    </row>
    <row r="7" spans="1:52" ht="15.75" x14ac:dyDescent="0.25">
      <c r="A7" s="167">
        <v>1</v>
      </c>
      <c r="B7" s="203" t="s">
        <v>67</v>
      </c>
      <c r="C7" s="102" t="s">
        <v>15</v>
      </c>
      <c r="D7" s="163"/>
      <c r="E7" s="147">
        <f>IF(G7="",0,IF(F7+G7&lt;1000,1000,F7+G7))</f>
        <v>1308.96</v>
      </c>
      <c r="F7" s="147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)</f>
        <v>33.959999999999994</v>
      </c>
      <c r="G7" s="161">
        <v>1275</v>
      </c>
      <c r="H7" s="157">
        <f>IF(COUNT(P7:AK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)/((COUNT(P7:AK7))*2)%)</f>
        <v>72.727272727272734</v>
      </c>
      <c r="I7" s="159">
        <f>SUM(G7-L7)</f>
        <v>72.909090909090992</v>
      </c>
      <c r="J7" s="201">
        <v>1</v>
      </c>
      <c r="K7" s="145">
        <f>SUM(P7:AK7)</f>
        <v>24</v>
      </c>
      <c r="L7" s="147">
        <f>(SUM($G$7:$G$30)-G7)/(COUNT($G$7:$G$30)-1)</f>
        <v>1202.090909090909</v>
      </c>
      <c r="M7" s="147">
        <f>AO31</f>
        <v>120</v>
      </c>
      <c r="N7" s="171">
        <v>0</v>
      </c>
      <c r="O7" s="172"/>
      <c r="P7" s="107">
        <f>IF(P8+Q8=0,"",IF(P8=4,3,IF(P8=3,1,0)))</f>
        <v>3</v>
      </c>
      <c r="Q7" s="108"/>
      <c r="R7" s="107">
        <f t="shared" ref="R7" si="0">IF(R8+S8=0,"",IF(R8=4,3,IF(R8=3,1,0)))</f>
        <v>3</v>
      </c>
      <c r="S7" s="108"/>
      <c r="T7" s="107">
        <f t="shared" ref="T7" si="1">IF(T8+U8=0,"",IF(T8=4,3,IF(T8=3,1,0)))</f>
        <v>3</v>
      </c>
      <c r="U7" s="108"/>
      <c r="V7" s="107">
        <f t="shared" ref="V7" si="2">IF(V8+W8=0,"",IF(V8=4,3,IF(V8=3,1,0)))</f>
        <v>3</v>
      </c>
      <c r="W7" s="108"/>
      <c r="X7" s="107">
        <f t="shared" ref="X7" si="3">IF(X8+Y8=0,"",IF(X8=4,3,IF(X8=3,1,0)))</f>
        <v>0</v>
      </c>
      <c r="Y7" s="108"/>
      <c r="Z7" s="107">
        <f t="shared" ref="Z7" si="4">IF(Z8+AA8=0,"",IF(Z8=4,3,IF(Z8=3,1,0)))</f>
        <v>3</v>
      </c>
      <c r="AA7" s="108"/>
      <c r="AB7" s="107">
        <f t="shared" ref="AB7" si="5">IF(AB8+AC8=0,"",IF(AB8=4,3,IF(AB8=3,1,0)))</f>
        <v>0</v>
      </c>
      <c r="AC7" s="108"/>
      <c r="AD7" s="107">
        <f t="shared" ref="AD7" si="6">IF(AD8+AE8=0,"",IF(AD8=4,3,IF(AD8=3,1,0)))</f>
        <v>3</v>
      </c>
      <c r="AE7" s="108"/>
      <c r="AF7" s="107">
        <f t="shared" ref="AF7" si="7">IF(AF8+AG8=0,"",IF(AF8=4,3,IF(AF8=3,1,0)))</f>
        <v>0</v>
      </c>
      <c r="AG7" s="108"/>
      <c r="AH7" s="107">
        <f t="shared" ref="AH7" si="8">IF(AH8+AI8=0,"",IF(AH8=4,3,IF(AH8=3,1,0)))</f>
        <v>3</v>
      </c>
      <c r="AI7" s="108"/>
      <c r="AJ7" s="107">
        <f t="shared" ref="AJ7" si="9">IF(AJ8+AK8=0,"",IF(AJ8=4,3,IF(AJ8=3,1,0)))</f>
        <v>3</v>
      </c>
      <c r="AK7" s="108"/>
      <c r="AL7" s="120">
        <f>SUM(AL8/AM8)</f>
        <v>1.5</v>
      </c>
      <c r="AM7" s="110"/>
      <c r="AN7" s="55"/>
      <c r="AO7" s="18"/>
      <c r="AP7" s="140">
        <f>IF(P7=1,$K7/2)+IF(P7=0,$K7)</f>
        <v>0</v>
      </c>
      <c r="AQ7" s="140">
        <f>IF(R7=1,$K7/2)+IF(R7=0,$K7)</f>
        <v>0</v>
      </c>
      <c r="AR7" s="140">
        <f>IF(T7=1,$K7/2)+IF(T7=0,$K7)</f>
        <v>0</v>
      </c>
      <c r="AS7" s="140">
        <f>IF(V7=1,$K7/2)+IF(V7=0,$K7)</f>
        <v>0</v>
      </c>
      <c r="AT7" s="140">
        <f>IF(X7=1,$K7/2)+IF(X7=0,$K7)</f>
        <v>24</v>
      </c>
      <c r="AU7" s="140">
        <f>IF(Z7=1,$K7/2)+IF(Z7=0,$K7)</f>
        <v>0</v>
      </c>
      <c r="AV7" s="140">
        <f>IF(AB7=1,$K7/2)+IF(AB7=0,$K7)</f>
        <v>24</v>
      </c>
      <c r="AW7" s="140">
        <f>IF(AD7=1,$K7/2)+IF(AD7=0,$K7)</f>
        <v>0</v>
      </c>
      <c r="AX7" s="140">
        <f>IF(AF7=1,$K7/2)+IF(AF7=0,$K7)</f>
        <v>24</v>
      </c>
      <c r="AY7" s="140">
        <f>IF(AH7=1,$K7/2)+IF(AH7=0,$K7)</f>
        <v>0</v>
      </c>
      <c r="AZ7" s="140">
        <f>IF(AJ7=1,$K7/2)+IF(AJ7=0,$K7)</f>
        <v>0</v>
      </c>
    </row>
    <row r="8" spans="1:52" x14ac:dyDescent="0.25">
      <c r="A8" s="168"/>
      <c r="B8" s="204"/>
      <c r="C8" s="103"/>
      <c r="D8" s="164"/>
      <c r="E8" s="148"/>
      <c r="F8" s="148"/>
      <c r="G8" s="162"/>
      <c r="H8" s="158"/>
      <c r="I8" s="160"/>
      <c r="J8" s="202"/>
      <c r="K8" s="146"/>
      <c r="L8" s="148"/>
      <c r="M8" s="148"/>
      <c r="N8" s="18"/>
      <c r="O8" s="28"/>
      <c r="P8" s="20">
        <v>4</v>
      </c>
      <c r="Q8" s="21">
        <v>1</v>
      </c>
      <c r="R8" s="20">
        <v>4</v>
      </c>
      <c r="S8" s="21">
        <v>1</v>
      </c>
      <c r="T8" s="20">
        <v>4</v>
      </c>
      <c r="U8" s="21">
        <v>2</v>
      </c>
      <c r="V8" s="20">
        <v>4</v>
      </c>
      <c r="W8" s="21">
        <v>0</v>
      </c>
      <c r="X8" s="22">
        <v>2</v>
      </c>
      <c r="Y8" s="23">
        <v>4</v>
      </c>
      <c r="Z8" s="20">
        <v>4</v>
      </c>
      <c r="AA8" s="21">
        <v>2</v>
      </c>
      <c r="AB8" s="20">
        <v>0</v>
      </c>
      <c r="AC8" s="21">
        <v>4</v>
      </c>
      <c r="AD8" s="20">
        <v>4</v>
      </c>
      <c r="AE8" s="21">
        <v>2</v>
      </c>
      <c r="AF8" s="20">
        <v>2</v>
      </c>
      <c r="AG8" s="21">
        <v>4</v>
      </c>
      <c r="AH8" s="20">
        <v>4</v>
      </c>
      <c r="AI8" s="21">
        <v>2</v>
      </c>
      <c r="AJ8" s="20">
        <v>4</v>
      </c>
      <c r="AK8" s="21">
        <v>2</v>
      </c>
      <c r="AL8" s="31">
        <f>SUM($AJ8,$AH8,$AF8,$AD8,$AB8,$Z8,$X8,$V8,$T8,$R8,$P8,)</f>
        <v>36</v>
      </c>
      <c r="AM8" s="25">
        <f>SUM($AK8,$AI8,$AG8,$AE8,$AC8,$AA8,$Y8,$W8,$U8,$S8,$Q8,)</f>
        <v>24</v>
      </c>
      <c r="AN8" s="55"/>
      <c r="AO8" s="26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ht="15.75" x14ac:dyDescent="0.25">
      <c r="A9" s="167">
        <v>2</v>
      </c>
      <c r="B9" s="199" t="s">
        <v>68</v>
      </c>
      <c r="C9" s="102" t="s">
        <v>15</v>
      </c>
      <c r="D9" s="163"/>
      <c r="E9" s="147">
        <f t="shared" ref="E9" si="10">IF(G9="",0,IF(F9+G9&lt;1000,1000,F9+G9))</f>
        <v>1072.28</v>
      </c>
      <c r="F9" s="147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)</f>
        <v>-9.7199999999999775</v>
      </c>
      <c r="G9" s="161">
        <v>1082</v>
      </c>
      <c r="H9" s="157">
        <f>IF(COUNT(N9:AK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/((COUNT(N9:AK9))*2)%)</f>
        <v>31.818181818181817</v>
      </c>
      <c r="I9" s="159">
        <f>SUM(G9-L9)</f>
        <v>-137.63636363636374</v>
      </c>
      <c r="J9" s="197">
        <v>10</v>
      </c>
      <c r="K9" s="145">
        <f>SUM(N9:AK9)</f>
        <v>10</v>
      </c>
      <c r="L9" s="147">
        <f>(SUM($G$7:$G$30)-G9)/(COUNT($G$7:$G$30)-1)</f>
        <v>1219.6363636363637</v>
      </c>
      <c r="M9" s="147">
        <f>AP31</f>
        <v>38.5</v>
      </c>
      <c r="N9" s="107">
        <f>IF(N10+O10=0,"",IF(N10=4,3,IF(N10=3,1,0)))</f>
        <v>0</v>
      </c>
      <c r="O9" s="108"/>
      <c r="P9" s="18"/>
      <c r="Q9" s="28"/>
      <c r="R9" s="107">
        <f t="shared" ref="R9" si="11">IF(R10+S10=0,"",IF(R10=4,3,IF(R10=3,1,0)))</f>
        <v>0</v>
      </c>
      <c r="S9" s="108"/>
      <c r="T9" s="107">
        <f t="shared" ref="T9" si="12">IF(T10+U10=0,"",IF(T10=4,3,IF(T10=3,1,0)))</f>
        <v>0</v>
      </c>
      <c r="U9" s="108"/>
      <c r="V9" s="107">
        <f t="shared" ref="V9" si="13">IF(V10+W10=0,"",IF(V10=4,3,IF(V10=3,1,0)))</f>
        <v>3</v>
      </c>
      <c r="W9" s="108"/>
      <c r="X9" s="107">
        <f t="shared" ref="X9" si="14">IF(X10+Y10=0,"",IF(X10=4,3,IF(X10=3,1,0)))</f>
        <v>0</v>
      </c>
      <c r="Y9" s="108"/>
      <c r="Z9" s="107">
        <f t="shared" ref="Z9" si="15">IF(Z10+AA10=0,"",IF(Z10=4,3,IF(Z10=3,1,0)))</f>
        <v>0</v>
      </c>
      <c r="AA9" s="108"/>
      <c r="AB9" s="107">
        <f t="shared" ref="AB9" si="16">IF(AB10+AC10=0,"",IF(AB10=4,3,IF(AB10=3,1,0)))</f>
        <v>1</v>
      </c>
      <c r="AC9" s="108"/>
      <c r="AD9" s="107">
        <f t="shared" ref="AD9" si="17">IF(AD10+AE10=0,"",IF(AD10=4,3,IF(AD10=3,1,0)))</f>
        <v>0</v>
      </c>
      <c r="AE9" s="108"/>
      <c r="AF9" s="107">
        <f t="shared" ref="AF9" si="18">IF(AF10+AG10=0,"",IF(AF10=4,3,IF(AF10=3,1,0)))</f>
        <v>3</v>
      </c>
      <c r="AG9" s="108"/>
      <c r="AH9" s="107">
        <f t="shared" ref="AH9" si="19">IF(AH10+AI10=0,"",IF(AH10=4,3,IF(AH10=3,1,0)))</f>
        <v>3</v>
      </c>
      <c r="AI9" s="108"/>
      <c r="AJ9" s="107">
        <f t="shared" ref="AJ9" si="20">IF(AJ10+AK10=0,"",IF(AJ10=4,3,IF(AJ10=3,1,0)))</f>
        <v>0</v>
      </c>
      <c r="AK9" s="108"/>
      <c r="AL9" s="120">
        <f>SUM(AL10/AM10)</f>
        <v>0.64864864864864868</v>
      </c>
      <c r="AM9" s="110"/>
      <c r="AN9" s="55"/>
      <c r="AO9" s="140">
        <f>IF(N9=1,$K9/2)+IF(N9=0,$K9)</f>
        <v>10</v>
      </c>
      <c r="AP9" s="18"/>
      <c r="AQ9" s="140">
        <f>IF(R9=1,$K9/2)+IF(R9=0,$K9)</f>
        <v>10</v>
      </c>
      <c r="AR9" s="140">
        <f>IF(T9=1,$K9/2)+IF(T9=0,$K9)</f>
        <v>10</v>
      </c>
      <c r="AS9" s="140">
        <f>IF(V9=1,$K9/2)+IF(V9=0,$K9)</f>
        <v>0</v>
      </c>
      <c r="AT9" s="140">
        <f>IF(X9=1,$K9/2)+IF(X9=0,$K9)</f>
        <v>10</v>
      </c>
      <c r="AU9" s="140">
        <f>IF(Z9=1,$K9/2)+IF(Z9=0,$K9)</f>
        <v>10</v>
      </c>
      <c r="AV9" s="140">
        <f>IF(AB9=1,$K9/2)+IF(AB9=0,$K9)</f>
        <v>5</v>
      </c>
      <c r="AW9" s="140">
        <f>IF(AD9=1,$K9/2)+IF(AD9=0,$K9)</f>
        <v>10</v>
      </c>
      <c r="AX9" s="140">
        <f>IF(AF9=1,$K9/2)+IF(AF9=0,$K9)</f>
        <v>0</v>
      </c>
      <c r="AY9" s="140">
        <f>IF(AH9=1,$K9/2)+IF(AH9=0,$K9)</f>
        <v>0</v>
      </c>
      <c r="AZ9" s="140">
        <f>IF(AJ9=1,$K9/2)+IF(AJ9=0,$K9)</f>
        <v>10</v>
      </c>
    </row>
    <row r="10" spans="1:52" x14ac:dyDescent="0.25">
      <c r="A10" s="168"/>
      <c r="B10" s="200"/>
      <c r="C10" s="103"/>
      <c r="D10" s="164"/>
      <c r="E10" s="148"/>
      <c r="F10" s="148"/>
      <c r="G10" s="162"/>
      <c r="H10" s="158"/>
      <c r="I10" s="160"/>
      <c r="J10" s="198"/>
      <c r="K10" s="146"/>
      <c r="L10" s="148"/>
      <c r="M10" s="148"/>
      <c r="N10" s="20">
        <v>1</v>
      </c>
      <c r="O10" s="21">
        <v>4</v>
      </c>
      <c r="P10" s="26"/>
      <c r="Q10" s="29"/>
      <c r="R10" s="56">
        <v>2</v>
      </c>
      <c r="S10" s="21">
        <v>4</v>
      </c>
      <c r="T10" s="20">
        <v>2</v>
      </c>
      <c r="U10" s="21">
        <v>4</v>
      </c>
      <c r="V10" s="22">
        <v>4</v>
      </c>
      <c r="W10" s="23">
        <v>2</v>
      </c>
      <c r="X10" s="20">
        <v>1</v>
      </c>
      <c r="Y10" s="21">
        <v>4</v>
      </c>
      <c r="Z10" s="20">
        <v>0</v>
      </c>
      <c r="AA10" s="21">
        <v>4</v>
      </c>
      <c r="AB10" s="20">
        <v>3</v>
      </c>
      <c r="AC10" s="21">
        <v>3</v>
      </c>
      <c r="AD10" s="20">
        <v>1</v>
      </c>
      <c r="AE10" s="21">
        <v>4</v>
      </c>
      <c r="AF10" s="20">
        <v>4</v>
      </c>
      <c r="AG10" s="21">
        <v>2</v>
      </c>
      <c r="AH10" s="20">
        <v>4</v>
      </c>
      <c r="AI10" s="21">
        <v>2</v>
      </c>
      <c r="AJ10" s="20">
        <v>2</v>
      </c>
      <c r="AK10" s="21">
        <v>4</v>
      </c>
      <c r="AL10" s="31">
        <f>SUM($AJ10,$AH10,$AF10,$AD10,$AB10,$Z10,$X10,$V10,$T10,$R10,$P10,$N10,)</f>
        <v>24</v>
      </c>
      <c r="AM10" s="25">
        <f>SUM($AK10,$AI10,$AG10,$AE10,$AC10,$AA10,$Y10,$W10,$U10,$S10,$Q10,$O10,)</f>
        <v>37</v>
      </c>
      <c r="AN10" s="55"/>
      <c r="AO10" s="141"/>
      <c r="AP10" s="26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</row>
    <row r="11" spans="1:52" ht="15.75" x14ac:dyDescent="0.25">
      <c r="A11" s="167">
        <v>3</v>
      </c>
      <c r="B11" s="199" t="s">
        <v>69</v>
      </c>
      <c r="C11" s="102" t="s">
        <v>15</v>
      </c>
      <c r="D11" s="163"/>
      <c r="E11" s="147">
        <f t="shared" ref="E11" si="21">IF(G11="",0,IF(F11+G11&lt;1000,1000,F11+G11))</f>
        <v>1309</v>
      </c>
      <c r="F11" s="147">
        <f t="shared" ref="F11" si="22"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)</f>
        <v>-53.000000000000007</v>
      </c>
      <c r="G11" s="161">
        <v>1362</v>
      </c>
      <c r="H11" s="157">
        <f>IF(COUNT(N11:AK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/((COUNT(N11:AK11))*2)%)</f>
        <v>40.909090909090907</v>
      </c>
      <c r="I11" s="159">
        <f>SUM(G11-L11)</f>
        <v>167.81818181818176</v>
      </c>
      <c r="J11" s="197">
        <v>8</v>
      </c>
      <c r="K11" s="145">
        <f>SUM(N11:AK11)</f>
        <v>13</v>
      </c>
      <c r="L11" s="147">
        <f>(SUM($G$7:$G$30)-G11)/(COUNT($G$7:$G$30)-1)</f>
        <v>1194.1818181818182</v>
      </c>
      <c r="M11" s="147">
        <f>AQ31</f>
        <v>70.5</v>
      </c>
      <c r="N11" s="107">
        <f t="shared" ref="N11" si="23">IF(N12+O12=0,"",IF(N12=4,3,IF(N12=3,1,0)))</f>
        <v>0</v>
      </c>
      <c r="O11" s="108"/>
      <c r="P11" s="107">
        <f t="shared" ref="P11" si="24">IF(P12+Q12=0,"",IF(P12=4,3,IF(P12=3,1,0)))</f>
        <v>3</v>
      </c>
      <c r="Q11" s="108"/>
      <c r="R11" s="18"/>
      <c r="S11" s="28"/>
      <c r="T11" s="107">
        <f t="shared" ref="T11" si="25">IF(T12+U12=0,"",IF(T12=4,3,IF(T12=3,1,0)))</f>
        <v>3</v>
      </c>
      <c r="U11" s="108"/>
      <c r="V11" s="107">
        <f t="shared" ref="V11" si="26">IF(V12+W12=0,"",IF(V12=4,3,IF(V12=3,1,0)))</f>
        <v>0</v>
      </c>
      <c r="W11" s="108"/>
      <c r="X11" s="107">
        <f t="shared" ref="X11" si="27">IF(X12+Y12=0,"",IF(X12=4,3,IF(X12=3,1,0)))</f>
        <v>1</v>
      </c>
      <c r="Y11" s="108"/>
      <c r="Z11" s="107">
        <f t="shared" ref="Z11" si="28">IF(Z12+AA12=0,"",IF(Z12=4,3,IF(Z12=3,1,0)))</f>
        <v>0</v>
      </c>
      <c r="AA11" s="108"/>
      <c r="AB11" s="107">
        <f t="shared" ref="AB11" si="29">IF(AB12+AC12=0,"",IF(AB12=4,3,IF(AB12=3,1,0)))</f>
        <v>3</v>
      </c>
      <c r="AC11" s="108"/>
      <c r="AD11" s="107">
        <f t="shared" ref="AD11" si="30">IF(AD12+AE12=0,"",IF(AD12=4,3,IF(AD12=3,1,0)))</f>
        <v>3</v>
      </c>
      <c r="AE11" s="108"/>
      <c r="AF11" s="107">
        <f t="shared" ref="AF11" si="31">IF(AF12+AG12=0,"",IF(AF12=4,3,IF(AF12=3,1,0)))</f>
        <v>0</v>
      </c>
      <c r="AG11" s="108"/>
      <c r="AH11" s="107">
        <f t="shared" ref="AH11" si="32">IF(AH12+AI12=0,"",IF(AH12=4,3,IF(AH12=3,1,0)))</f>
        <v>0</v>
      </c>
      <c r="AI11" s="108"/>
      <c r="AJ11" s="107">
        <f t="shared" ref="AJ11" si="33">IF(AJ12+AK12=0,"",IF(AJ12=4,3,IF(AJ12=3,1,0)))</f>
        <v>0</v>
      </c>
      <c r="AK11" s="108"/>
      <c r="AL11" s="120">
        <f>SUM(AL12/AM12)</f>
        <v>0.83870967741935487</v>
      </c>
      <c r="AM11" s="110"/>
      <c r="AN11" s="55"/>
      <c r="AO11" s="169">
        <f>IF(N11=1,$K11/2)+IF(N11=0,$K11)</f>
        <v>13</v>
      </c>
      <c r="AP11" s="140">
        <f>IF(P11=1,$K11/2)+IF(P11=0,$K11)</f>
        <v>0</v>
      </c>
      <c r="AQ11" s="18"/>
      <c r="AR11" s="140">
        <f>IF(T11=1,$K11/2)+IF(T11=0,$K11)</f>
        <v>0</v>
      </c>
      <c r="AS11" s="140">
        <f>IF(V11=1,$K11/2)+IF(V11=0,$K11)</f>
        <v>13</v>
      </c>
      <c r="AT11" s="140">
        <f>IF(X11=1,$K11/2)+IF(X11=0,$K11)</f>
        <v>6.5</v>
      </c>
      <c r="AU11" s="140">
        <f>IF(Z11=1,$K11/2)+IF(Z11=0,$K11)</f>
        <v>13</v>
      </c>
      <c r="AV11" s="140">
        <f>IF(AB11=1,$K11/2)+IF(AB11=0,$K11)</f>
        <v>0</v>
      </c>
      <c r="AW11" s="140">
        <f>IF(AD11=1,$K11/2)+IF(AD11=0,$K11)</f>
        <v>0</v>
      </c>
      <c r="AX11" s="140">
        <f>IF(AF11=1,$K11/2)+IF(AF11=0,$K11)</f>
        <v>13</v>
      </c>
      <c r="AY11" s="140">
        <f>IF(AH11=1,$K11/2)+IF(AH11=0,$K11)</f>
        <v>13</v>
      </c>
      <c r="AZ11" s="140">
        <f>IF(AJ11=1,$K11/2)+IF(AJ11=0,$K11)</f>
        <v>13</v>
      </c>
    </row>
    <row r="12" spans="1:52" x14ac:dyDescent="0.25">
      <c r="A12" s="168"/>
      <c r="B12" s="200"/>
      <c r="C12" s="103"/>
      <c r="D12" s="164"/>
      <c r="E12" s="148"/>
      <c r="F12" s="148"/>
      <c r="G12" s="162"/>
      <c r="H12" s="158"/>
      <c r="I12" s="160"/>
      <c r="J12" s="198"/>
      <c r="K12" s="146"/>
      <c r="L12" s="148"/>
      <c r="M12" s="148"/>
      <c r="N12" s="20">
        <v>1</v>
      </c>
      <c r="O12" s="21">
        <v>4</v>
      </c>
      <c r="P12" s="20">
        <v>4</v>
      </c>
      <c r="Q12" s="21">
        <v>2</v>
      </c>
      <c r="R12" s="26"/>
      <c r="S12" s="29"/>
      <c r="T12" s="57">
        <v>4</v>
      </c>
      <c r="U12" s="23">
        <v>2</v>
      </c>
      <c r="V12" s="20">
        <v>2</v>
      </c>
      <c r="W12" s="21">
        <v>4</v>
      </c>
      <c r="X12" s="20">
        <v>3</v>
      </c>
      <c r="Y12" s="21">
        <v>3</v>
      </c>
      <c r="Z12" s="20">
        <v>1</v>
      </c>
      <c r="AA12" s="21">
        <v>4</v>
      </c>
      <c r="AB12" s="20">
        <v>4</v>
      </c>
      <c r="AC12" s="21">
        <v>0</v>
      </c>
      <c r="AD12" s="20">
        <v>4</v>
      </c>
      <c r="AE12" s="21">
        <v>0</v>
      </c>
      <c r="AF12" s="20">
        <v>1</v>
      </c>
      <c r="AG12" s="21">
        <v>4</v>
      </c>
      <c r="AH12" s="20">
        <v>1</v>
      </c>
      <c r="AI12" s="21">
        <v>4</v>
      </c>
      <c r="AJ12" s="20">
        <v>1</v>
      </c>
      <c r="AK12" s="21">
        <v>4</v>
      </c>
      <c r="AL12" s="31">
        <f>SUM($AJ12,$AH12,$AF12,$AD12,$AB12,$Z12,$X12,$V12,$T12,$R12,$P12,$N12,)</f>
        <v>26</v>
      </c>
      <c r="AM12" s="25">
        <f>SUM($AK12,$AI12,$AG12,$AE12,$AC12,$AA12,$Y12,$W12,$U12,$S12,$Q12,$O12,)</f>
        <v>31</v>
      </c>
      <c r="AN12" s="55"/>
      <c r="AO12" s="170"/>
      <c r="AP12" s="141"/>
      <c r="AQ12" s="26"/>
      <c r="AR12" s="141"/>
      <c r="AS12" s="141"/>
      <c r="AT12" s="141"/>
      <c r="AU12" s="141"/>
      <c r="AV12" s="141"/>
      <c r="AW12" s="141"/>
      <c r="AX12" s="141"/>
      <c r="AY12" s="141"/>
      <c r="AZ12" s="141"/>
    </row>
    <row r="13" spans="1:52" ht="15.75" x14ac:dyDescent="0.25">
      <c r="A13" s="149">
        <v>4</v>
      </c>
      <c r="B13" s="199" t="s">
        <v>70</v>
      </c>
      <c r="C13" s="102" t="s">
        <v>15</v>
      </c>
      <c r="D13" s="163"/>
      <c r="E13" s="147">
        <f t="shared" ref="E13" si="34">IF(G13="",0,IF(F13+G13&lt;1000,1000,F13+G13))</f>
        <v>1392</v>
      </c>
      <c r="F13" s="147">
        <f t="shared" ref="F13" si="35"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)</f>
        <v>0</v>
      </c>
      <c r="G13" s="161">
        <v>1392</v>
      </c>
      <c r="H13" s="157">
        <f>IF(COUNT(N13:AK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/((COUNT(N13:AK13))*2)%)</f>
        <v>72.727272727272734</v>
      </c>
      <c r="I13" s="159">
        <f>SUM(G13-L13)</f>
        <v>200.5454545454545</v>
      </c>
      <c r="J13" s="201">
        <v>2</v>
      </c>
      <c r="K13" s="145">
        <f>SUM(N13:AK13)</f>
        <v>24</v>
      </c>
      <c r="L13" s="147">
        <f>(SUM($G$7:$G$30)-G13)/(COUNT($G$7:$G$30)-1)</f>
        <v>1191.4545454545455</v>
      </c>
      <c r="M13" s="147">
        <f>AR31</f>
        <v>116</v>
      </c>
      <c r="N13" s="107">
        <f t="shared" ref="N13" si="36">IF(N14+O14=0,"",IF(N14=4,3,IF(N14=3,1,0)))</f>
        <v>0</v>
      </c>
      <c r="O13" s="108"/>
      <c r="P13" s="107">
        <f t="shared" ref="P13" si="37">IF(P14+Q14=0,"",IF(P14=4,3,IF(P14=3,1,0)))</f>
        <v>3</v>
      </c>
      <c r="Q13" s="108"/>
      <c r="R13" s="107">
        <f t="shared" ref="R13" si="38">IF(R14+S14=0,"",IF(R14=4,3,IF(R14=3,1,0)))</f>
        <v>0</v>
      </c>
      <c r="S13" s="108"/>
      <c r="T13" s="18"/>
      <c r="U13" s="28"/>
      <c r="V13" s="107">
        <f t="shared" ref="V13" si="39">IF(V14+W14=0,"",IF(V14=4,3,IF(V14=3,1,0)))</f>
        <v>3</v>
      </c>
      <c r="W13" s="108"/>
      <c r="X13" s="107">
        <f t="shared" ref="X13" si="40">IF(X14+Y14=0,"",IF(X14=4,3,IF(X14=3,1,0)))</f>
        <v>3</v>
      </c>
      <c r="Y13" s="108"/>
      <c r="Z13" s="107">
        <f t="shared" ref="Z13" si="41">IF(Z14+AA14=0,"",IF(Z14=4,3,IF(Z14=3,1,0)))</f>
        <v>3</v>
      </c>
      <c r="AA13" s="108"/>
      <c r="AB13" s="107">
        <f t="shared" ref="AB13" si="42">IF(AB14+AC14=0,"",IF(AB14=4,3,IF(AB14=3,1,0)))</f>
        <v>3</v>
      </c>
      <c r="AC13" s="108"/>
      <c r="AD13" s="107">
        <f t="shared" ref="AD13" si="43">IF(AD14+AE14=0,"",IF(AD14=4,3,IF(AD14=3,1,0)))</f>
        <v>0</v>
      </c>
      <c r="AE13" s="108"/>
      <c r="AF13" s="107">
        <f t="shared" ref="AF13" si="44">IF(AF14+AG14=0,"",IF(AF14=4,3,IF(AF14=3,1,0)))</f>
        <v>3</v>
      </c>
      <c r="AG13" s="108"/>
      <c r="AH13" s="107">
        <f t="shared" ref="AH13" si="45">IF(AH14+AI14=0,"",IF(AH14=4,3,IF(AH14=3,1,0)))</f>
        <v>3</v>
      </c>
      <c r="AI13" s="108"/>
      <c r="AJ13" s="107">
        <f t="shared" ref="AJ13" si="46">IF(AJ14+AK14=0,"",IF(AJ14=4,3,IF(AJ14=3,1,0)))</f>
        <v>3</v>
      </c>
      <c r="AK13" s="108"/>
      <c r="AL13" s="120">
        <f>SUM(AL14/AM14)</f>
        <v>1.4615384615384615</v>
      </c>
      <c r="AM13" s="110"/>
      <c r="AN13" s="55"/>
      <c r="AO13" s="140">
        <f>IF(N13=1,$K13/2)+IF(N13=0,$K13)</f>
        <v>24</v>
      </c>
      <c r="AP13" s="140">
        <f>IF(P13=1,$K13/2)+IF(P13=0,$K13)</f>
        <v>0</v>
      </c>
      <c r="AQ13" s="140">
        <f>IF(R13=1,$K13/2)+IF(R13=0,$K13)</f>
        <v>24</v>
      </c>
      <c r="AR13" s="18"/>
      <c r="AS13" s="140">
        <f>IF(V13=1,$K13/2)+IF(V13=0,$K13)</f>
        <v>0</v>
      </c>
      <c r="AT13" s="140">
        <f>IF(X13=1,$K13/2)+IF(X13=0,$K13)</f>
        <v>0</v>
      </c>
      <c r="AU13" s="140">
        <f>IF(Z13=1,$K13/2)+IF(Z13=0,$K13)</f>
        <v>0</v>
      </c>
      <c r="AV13" s="140">
        <f>IF(AB13=1,$K13/2)+IF(AB13=0,$K13)</f>
        <v>0</v>
      </c>
      <c r="AW13" s="140">
        <f>IF(AD13=1,$K13/2)+IF(AD13=0,$K13)</f>
        <v>24</v>
      </c>
      <c r="AX13" s="140">
        <f>IF(AF13=1,$K13/2)+IF(AF13=0,$K13)</f>
        <v>0</v>
      </c>
      <c r="AY13" s="140">
        <f>IF(AH13=1,$K13/2)+IF(AH13=0,$K13)</f>
        <v>0</v>
      </c>
      <c r="AZ13" s="140">
        <f>IF(AJ13=1,$K13/2)+IF(AJ13=0,$K13)</f>
        <v>0</v>
      </c>
    </row>
    <row r="14" spans="1:52" x14ac:dyDescent="0.25">
      <c r="A14" s="150"/>
      <c r="B14" s="200"/>
      <c r="C14" s="103"/>
      <c r="D14" s="164"/>
      <c r="E14" s="148"/>
      <c r="F14" s="148"/>
      <c r="G14" s="162"/>
      <c r="H14" s="158"/>
      <c r="I14" s="160"/>
      <c r="J14" s="202"/>
      <c r="K14" s="146"/>
      <c r="L14" s="148"/>
      <c r="M14" s="148"/>
      <c r="N14" s="20">
        <v>2</v>
      </c>
      <c r="O14" s="21">
        <v>4</v>
      </c>
      <c r="P14" s="20">
        <v>4</v>
      </c>
      <c r="Q14" s="21">
        <v>2</v>
      </c>
      <c r="R14" s="22">
        <v>2</v>
      </c>
      <c r="S14" s="23">
        <v>4</v>
      </c>
      <c r="T14" s="26"/>
      <c r="U14" s="29"/>
      <c r="V14" s="56">
        <v>4</v>
      </c>
      <c r="W14" s="21">
        <v>1</v>
      </c>
      <c r="X14" s="20">
        <v>4</v>
      </c>
      <c r="Y14" s="21">
        <v>2</v>
      </c>
      <c r="Z14" s="20">
        <v>4</v>
      </c>
      <c r="AA14" s="21">
        <v>2</v>
      </c>
      <c r="AB14" s="20">
        <v>4</v>
      </c>
      <c r="AC14" s="21">
        <v>2</v>
      </c>
      <c r="AD14" s="20">
        <v>2</v>
      </c>
      <c r="AE14" s="21">
        <v>4</v>
      </c>
      <c r="AF14" s="20">
        <v>4</v>
      </c>
      <c r="AG14" s="21">
        <v>1</v>
      </c>
      <c r="AH14" s="20">
        <v>4</v>
      </c>
      <c r="AI14" s="21">
        <v>2</v>
      </c>
      <c r="AJ14" s="20">
        <v>4</v>
      </c>
      <c r="AK14" s="21">
        <v>2</v>
      </c>
      <c r="AL14" s="31">
        <f>SUM($AJ14,$AH14,$AF14,$AD14,$AB14,$Z14,$X14,$V14,$T14,$R14,$P14,$N14,)</f>
        <v>38</v>
      </c>
      <c r="AM14" s="25">
        <f>SUM($AK14,$AI14,$AG14,$AE14,$AC14,$AA14,$Y14,$W14,$U14,$S14,$Q14,$O14,)</f>
        <v>26</v>
      </c>
      <c r="AN14" s="55"/>
      <c r="AO14" s="141"/>
      <c r="AP14" s="141"/>
      <c r="AQ14" s="141"/>
      <c r="AR14" s="26"/>
      <c r="AS14" s="141"/>
      <c r="AT14" s="141"/>
      <c r="AU14" s="141"/>
      <c r="AV14" s="141"/>
      <c r="AW14" s="141"/>
      <c r="AX14" s="141"/>
      <c r="AY14" s="141"/>
      <c r="AZ14" s="141"/>
    </row>
    <row r="15" spans="1:52" ht="15.75" x14ac:dyDescent="0.25">
      <c r="A15" s="167">
        <v>5</v>
      </c>
      <c r="B15" s="203" t="s">
        <v>71</v>
      </c>
      <c r="C15" s="102" t="s">
        <v>15</v>
      </c>
      <c r="D15" s="163"/>
      <c r="E15" s="147">
        <f t="shared" ref="E15" si="47">IF(G15="",0,IF(F15+G15&lt;1000,1000,F15+G15))</f>
        <v>1155.8800000000001</v>
      </c>
      <c r="F15" s="147">
        <f t="shared" ref="F15" si="48"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)</f>
        <v>-36.119999999999983</v>
      </c>
      <c r="G15" s="161">
        <v>1192</v>
      </c>
      <c r="H15" s="157">
        <f t="shared" ref="H15" si="49">IF(COUNT(N15:AK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/((COUNT(N15:AK15))*2)%)</f>
        <v>31.818181818181817</v>
      </c>
      <c r="I15" s="159">
        <f>SUM(G15-L15)</f>
        <v>-17.63636363636374</v>
      </c>
      <c r="J15" s="201">
        <v>11</v>
      </c>
      <c r="K15" s="145">
        <f>SUM(N15:AK15)</f>
        <v>10</v>
      </c>
      <c r="L15" s="147">
        <f>(SUM($G$7:$G$30)-G15)/(COUNT($G$7:$G$30)-1)</f>
        <v>1209.6363636363637</v>
      </c>
      <c r="M15" s="147">
        <f>AS31</f>
        <v>47</v>
      </c>
      <c r="N15" s="107">
        <f t="shared" ref="N15" si="50">IF(N16+O16=0,"",IF(N16=4,3,IF(N16=3,1,0)))</f>
        <v>0</v>
      </c>
      <c r="O15" s="108"/>
      <c r="P15" s="107">
        <f t="shared" ref="P15" si="51">IF(P16+Q16=0,"",IF(P16=4,3,IF(P16=3,1,0)))</f>
        <v>0</v>
      </c>
      <c r="Q15" s="108"/>
      <c r="R15" s="107">
        <f t="shared" ref="R15" si="52">IF(R16+S16=0,"",IF(R16=4,3,IF(R16=3,1,0)))</f>
        <v>3</v>
      </c>
      <c r="S15" s="108"/>
      <c r="T15" s="107">
        <f t="shared" ref="T15" si="53">IF(T16+U16=0,"",IF(T16=4,3,IF(T16=3,1,0)))</f>
        <v>0</v>
      </c>
      <c r="U15" s="108"/>
      <c r="V15" s="18"/>
      <c r="W15" s="28"/>
      <c r="X15" s="107">
        <f t="shared" ref="X15" si="54">IF(X16+Y16=0,"",IF(X16=4,3,IF(X16=3,1,0)))</f>
        <v>0</v>
      </c>
      <c r="Y15" s="108"/>
      <c r="Z15" s="107">
        <f t="shared" ref="Z15" si="55">IF(Z16+AA16=0,"",IF(Z16=4,3,IF(Z16=3,1,0)))</f>
        <v>3</v>
      </c>
      <c r="AA15" s="108"/>
      <c r="AB15" s="107">
        <f t="shared" ref="AB15" si="56">IF(AB16+AC16=0,"",IF(AB16=4,3,IF(AB16=3,1,0)))</f>
        <v>3</v>
      </c>
      <c r="AC15" s="108"/>
      <c r="AD15" s="107">
        <f t="shared" ref="AD15" si="57">IF(AD16+AE16=0,"",IF(AD16=4,3,IF(AD16=3,1,0)))</f>
        <v>0</v>
      </c>
      <c r="AE15" s="108"/>
      <c r="AF15" s="107">
        <f t="shared" ref="AF15" si="58">IF(AF16+AG16=0,"",IF(AF16=4,3,IF(AF16=3,1,0)))</f>
        <v>0</v>
      </c>
      <c r="AG15" s="108"/>
      <c r="AH15" s="107">
        <f t="shared" ref="AH15" si="59">IF(AH16+AI16=0,"",IF(AH16=4,3,IF(AH16=3,1,0)))</f>
        <v>1</v>
      </c>
      <c r="AI15" s="108"/>
      <c r="AJ15" s="107">
        <f t="shared" ref="AJ15" si="60">IF(AJ16+AK16=0,"",IF(AJ16=4,3,IF(AJ16=3,1,0)))</f>
        <v>0</v>
      </c>
      <c r="AK15" s="108"/>
      <c r="AL15" s="120">
        <f>SUM(AL16/AM16)</f>
        <v>0.63888888888888884</v>
      </c>
      <c r="AM15" s="110"/>
      <c r="AN15" s="55"/>
      <c r="AO15" s="140">
        <f>IF(N15=1,$K15/2)+IF(N15=0,$K15)</f>
        <v>10</v>
      </c>
      <c r="AP15" s="140">
        <f>IF(P15=1,$K15/2)+IF(P15=0,$K15)</f>
        <v>10</v>
      </c>
      <c r="AQ15" s="140">
        <f>IF(R15=1,$K15/2)+IF(R15=0,$K15)</f>
        <v>0</v>
      </c>
      <c r="AR15" s="140">
        <f>IF(T15=1,$K15/2)+IF(T15=0,$K15)</f>
        <v>10</v>
      </c>
      <c r="AS15" s="18"/>
      <c r="AT15" s="140">
        <f>IF(X15=1,$K15/2)+IF(X15=0,$K15)</f>
        <v>10</v>
      </c>
      <c r="AU15" s="140">
        <f>IF(Z15=1,$K15/2)+IF(Z15=0,$K15)</f>
        <v>0</v>
      </c>
      <c r="AV15" s="140">
        <f>IF(AB15=1,$K15/2)+IF(AB15=0,$K15)</f>
        <v>0</v>
      </c>
      <c r="AW15" s="140">
        <f>IF(AD15=1,$K15/2)+IF(AD15=0,$K15)</f>
        <v>10</v>
      </c>
      <c r="AX15" s="140">
        <f>IF(AF15=1,$K15/2)+IF(AF15=0,$K15)</f>
        <v>10</v>
      </c>
      <c r="AY15" s="140">
        <f>IF(AH15=1,$K15/2)+IF(AH15=0,$K15)</f>
        <v>5</v>
      </c>
      <c r="AZ15" s="140">
        <f>IF(AJ15=1,$K15/2)+IF(AJ15=0,$K15)</f>
        <v>10</v>
      </c>
    </row>
    <row r="16" spans="1:52" x14ac:dyDescent="0.25">
      <c r="A16" s="168"/>
      <c r="B16" s="204"/>
      <c r="C16" s="103"/>
      <c r="D16" s="164"/>
      <c r="E16" s="148"/>
      <c r="F16" s="148"/>
      <c r="G16" s="162"/>
      <c r="H16" s="158"/>
      <c r="I16" s="160"/>
      <c r="J16" s="202"/>
      <c r="K16" s="146"/>
      <c r="L16" s="148"/>
      <c r="M16" s="148"/>
      <c r="N16" s="20">
        <v>0</v>
      </c>
      <c r="O16" s="21">
        <v>4</v>
      </c>
      <c r="P16" s="22">
        <v>2</v>
      </c>
      <c r="Q16" s="23">
        <v>4</v>
      </c>
      <c r="R16" s="20">
        <v>4</v>
      </c>
      <c r="S16" s="21">
        <v>2</v>
      </c>
      <c r="T16" s="20">
        <v>1</v>
      </c>
      <c r="U16" s="21">
        <v>4</v>
      </c>
      <c r="V16" s="26"/>
      <c r="W16" s="29"/>
      <c r="X16" s="56">
        <v>1</v>
      </c>
      <c r="Y16" s="21">
        <v>4</v>
      </c>
      <c r="Z16" s="20">
        <v>4</v>
      </c>
      <c r="AA16" s="21">
        <v>2</v>
      </c>
      <c r="AB16" s="20">
        <v>4</v>
      </c>
      <c r="AC16" s="21">
        <v>1</v>
      </c>
      <c r="AD16" s="20">
        <v>1</v>
      </c>
      <c r="AE16" s="21">
        <v>4</v>
      </c>
      <c r="AF16" s="20">
        <v>1</v>
      </c>
      <c r="AG16" s="21">
        <v>4</v>
      </c>
      <c r="AH16" s="20">
        <v>3</v>
      </c>
      <c r="AI16" s="21">
        <v>3</v>
      </c>
      <c r="AJ16" s="20">
        <v>2</v>
      </c>
      <c r="AK16" s="21">
        <v>4</v>
      </c>
      <c r="AL16" s="31">
        <f>SUM($AJ16,$AH16,$AF16,$AD16,$AB16,$Z16,$X16,$V16,$T16,$R16,$P16,$N16,)</f>
        <v>23</v>
      </c>
      <c r="AM16" s="25">
        <f>SUM($AK16,$AI16,$AG16,$AE16,$AC16,$AA16,$Y16,$W16,$U16,$S16,$Q16,$O16,)</f>
        <v>36</v>
      </c>
      <c r="AN16" s="55"/>
      <c r="AO16" s="141"/>
      <c r="AP16" s="141"/>
      <c r="AQ16" s="141"/>
      <c r="AR16" s="141"/>
      <c r="AS16" s="26"/>
      <c r="AT16" s="141"/>
      <c r="AU16" s="141"/>
      <c r="AV16" s="141"/>
      <c r="AW16" s="141"/>
      <c r="AX16" s="141"/>
      <c r="AY16" s="141"/>
      <c r="AZ16" s="141"/>
    </row>
    <row r="17" spans="1:52" ht="15.75" x14ac:dyDescent="0.25">
      <c r="A17" s="149">
        <v>6</v>
      </c>
      <c r="B17" s="203" t="s">
        <v>72</v>
      </c>
      <c r="C17" s="102" t="s">
        <v>118</v>
      </c>
      <c r="D17" s="163"/>
      <c r="E17" s="147">
        <f t="shared" ref="E17" si="61">IF(G17="",0,IF(F17+G17&lt;1000,1000,F17+G17))</f>
        <v>1336</v>
      </c>
      <c r="F17" s="147">
        <f t="shared" ref="F17" si="62"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)</f>
        <v>-13.000000000000007</v>
      </c>
      <c r="G17" s="161">
        <v>1349</v>
      </c>
      <c r="H17" s="157">
        <f t="shared" ref="H17" si="63">IF(COUNT(N17:AK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/((COUNT(N17:AK17))*2)%)</f>
        <v>59.090909090909093</v>
      </c>
      <c r="I17" s="159">
        <f>SUM(G17-L17)</f>
        <v>153.63636363636374</v>
      </c>
      <c r="J17" s="201">
        <v>5</v>
      </c>
      <c r="K17" s="145">
        <f>SUM(N17:AK17)</f>
        <v>19</v>
      </c>
      <c r="L17" s="147">
        <f>(SUM($G$7:$G$30)-G17)/(COUNT($G$7:$G$30)-1)</f>
        <v>1195.3636363636363</v>
      </c>
      <c r="M17" s="147">
        <f>AT31</f>
        <v>89.5</v>
      </c>
      <c r="N17" s="107">
        <f t="shared" ref="N17" si="64">IF(N18+O18=0,"",IF(N18=4,3,IF(N18=3,1,0)))</f>
        <v>3</v>
      </c>
      <c r="O17" s="108"/>
      <c r="P17" s="107">
        <f t="shared" ref="P17" si="65">IF(P18+Q18=0,"",IF(P18=4,3,IF(P18=3,1,0)))</f>
        <v>3</v>
      </c>
      <c r="Q17" s="108"/>
      <c r="R17" s="107">
        <f t="shared" ref="R17" si="66">IF(R18+S18=0,"",IF(R18=4,3,IF(R18=3,1,0)))</f>
        <v>1</v>
      </c>
      <c r="S17" s="108"/>
      <c r="T17" s="107">
        <f t="shared" ref="T17" si="67">IF(T18+U18=0,"",IF(T18=4,3,IF(T18=3,1,0)))</f>
        <v>0</v>
      </c>
      <c r="U17" s="108"/>
      <c r="V17" s="107">
        <f t="shared" ref="V17" si="68">IF(V18+W18=0,"",IF(V18=4,3,IF(V18=3,1,0)))</f>
        <v>3</v>
      </c>
      <c r="W17" s="108"/>
      <c r="X17" s="18"/>
      <c r="Y17" s="28"/>
      <c r="Z17" s="107">
        <f t="shared" ref="Z17" si="69">IF(Z18+AA18=0,"",IF(Z18=4,3,IF(Z18=3,1,0)))</f>
        <v>0</v>
      </c>
      <c r="AA17" s="108"/>
      <c r="AB17" s="107">
        <f t="shared" ref="AB17" si="70">IF(AB18+AC18=0,"",IF(AB18=4,3,IF(AB18=3,1,0)))</f>
        <v>0</v>
      </c>
      <c r="AC17" s="108"/>
      <c r="AD17" s="107">
        <f t="shared" ref="AD17" si="71">IF(AD18+AE18=0,"",IF(AD18=4,3,IF(AD18=3,1,0)))</f>
        <v>3</v>
      </c>
      <c r="AE17" s="108"/>
      <c r="AF17" s="107">
        <f t="shared" ref="AF17" si="72">IF(AF18+AG18=0,"",IF(AF18=4,3,IF(AF18=3,1,0)))</f>
        <v>3</v>
      </c>
      <c r="AG17" s="108"/>
      <c r="AH17" s="107">
        <f t="shared" ref="AH17" si="73">IF(AH18+AI18=0,"",IF(AH18=4,3,IF(AH18=3,1,0)))</f>
        <v>3</v>
      </c>
      <c r="AI17" s="108"/>
      <c r="AJ17" s="107">
        <f t="shared" ref="AJ17" si="74">IF(AJ18+AK18=0,"",IF(AJ18=4,3,IF(AJ18=3,1,0)))</f>
        <v>0</v>
      </c>
      <c r="AK17" s="108"/>
      <c r="AL17" s="120">
        <f>SUM(AL18/AM18)</f>
        <v>1.1428571428571428</v>
      </c>
      <c r="AM17" s="110"/>
      <c r="AN17" s="55"/>
      <c r="AO17" s="140">
        <f>IF(N17=1,$K17/2)+IF(N17=0,$K17)</f>
        <v>0</v>
      </c>
      <c r="AP17" s="140">
        <f>IF(P17=1,$K17/2)+IF(P17=0,$K17)</f>
        <v>0</v>
      </c>
      <c r="AQ17" s="140">
        <f>IF(R17=1,$K17/2)+IF(R17=0,$K17)</f>
        <v>9.5</v>
      </c>
      <c r="AR17" s="140">
        <f>IF(T17=1,$K17/2)+IF(T17=0,$K17)</f>
        <v>19</v>
      </c>
      <c r="AS17" s="140">
        <f>IF(V17=1,$K17/2)+IF(V17=0,$K17)</f>
        <v>0</v>
      </c>
      <c r="AT17" s="18"/>
      <c r="AU17" s="140">
        <f>IF(Z17=1,$K17/2)+IF(Z17=0,$K17)</f>
        <v>19</v>
      </c>
      <c r="AV17" s="140">
        <f>IF(AB17=1,$K17/2)+IF(AB17=0,$K17)</f>
        <v>19</v>
      </c>
      <c r="AW17" s="140">
        <f>IF(AD17=1,$K17/2)+IF(AD17=0,$K17)</f>
        <v>0</v>
      </c>
      <c r="AX17" s="140">
        <f>IF(AF17=1,$K17/2)+IF(AF17=0,$K17)</f>
        <v>0</v>
      </c>
      <c r="AY17" s="140">
        <f>IF(AH17=1,$K17/2)+IF(AH17=0,$K17)</f>
        <v>0</v>
      </c>
      <c r="AZ17" s="140">
        <f>IF(AJ17=1,$K17/2)+IF(AJ17=0,$K17)</f>
        <v>19</v>
      </c>
    </row>
    <row r="18" spans="1:52" x14ac:dyDescent="0.25">
      <c r="A18" s="150"/>
      <c r="B18" s="204"/>
      <c r="C18" s="103"/>
      <c r="D18" s="164"/>
      <c r="E18" s="148"/>
      <c r="F18" s="148"/>
      <c r="G18" s="162"/>
      <c r="H18" s="158"/>
      <c r="I18" s="160"/>
      <c r="J18" s="202"/>
      <c r="K18" s="146"/>
      <c r="L18" s="148"/>
      <c r="M18" s="148"/>
      <c r="N18" s="22">
        <v>4</v>
      </c>
      <c r="O18" s="23">
        <v>2</v>
      </c>
      <c r="P18" s="20">
        <v>4</v>
      </c>
      <c r="Q18" s="21">
        <v>1</v>
      </c>
      <c r="R18" s="20">
        <v>3</v>
      </c>
      <c r="S18" s="21">
        <v>3</v>
      </c>
      <c r="T18" s="20">
        <v>2</v>
      </c>
      <c r="U18" s="21">
        <v>4</v>
      </c>
      <c r="V18" s="20">
        <v>4</v>
      </c>
      <c r="W18" s="21">
        <v>1</v>
      </c>
      <c r="X18" s="26"/>
      <c r="Y18" s="29"/>
      <c r="Z18" s="56">
        <v>1</v>
      </c>
      <c r="AA18" s="21">
        <v>4</v>
      </c>
      <c r="AB18" s="20">
        <v>1</v>
      </c>
      <c r="AC18" s="21">
        <v>4</v>
      </c>
      <c r="AD18" s="20">
        <v>4</v>
      </c>
      <c r="AE18" s="21">
        <v>2</v>
      </c>
      <c r="AF18" s="20">
        <v>4</v>
      </c>
      <c r="AG18" s="21">
        <v>1</v>
      </c>
      <c r="AH18" s="20">
        <v>4</v>
      </c>
      <c r="AI18" s="21">
        <v>2</v>
      </c>
      <c r="AJ18" s="20">
        <v>1</v>
      </c>
      <c r="AK18" s="21">
        <v>4</v>
      </c>
      <c r="AL18" s="31">
        <f>SUM($AJ18,$AH18,$AF18,$AD18,$AB18,$Z18,$X18,$V18,$T18,$R18,$P18,$N18,)</f>
        <v>32</v>
      </c>
      <c r="AM18" s="25">
        <f>SUM($AK18,$AI18,$AG18,$AE18,$AC18,$AA18,$Y18,$W18,$U18,$S18,$Q18,$O18,)</f>
        <v>28</v>
      </c>
      <c r="AN18" s="55"/>
      <c r="AO18" s="141"/>
      <c r="AP18" s="141"/>
      <c r="AQ18" s="141"/>
      <c r="AR18" s="141"/>
      <c r="AS18" s="141"/>
      <c r="AT18" s="26"/>
      <c r="AU18" s="141"/>
      <c r="AV18" s="141"/>
      <c r="AW18" s="141"/>
      <c r="AX18" s="141"/>
      <c r="AY18" s="141"/>
      <c r="AZ18" s="141"/>
    </row>
    <row r="19" spans="1:52" ht="15.75" x14ac:dyDescent="0.25">
      <c r="A19" s="149">
        <v>7</v>
      </c>
      <c r="B19" s="203" t="s">
        <v>73</v>
      </c>
      <c r="C19" s="102" t="s">
        <v>117</v>
      </c>
      <c r="D19" s="163"/>
      <c r="E19" s="147">
        <f t="shared" ref="E19" si="75">IF(G19="",0,IF(F19+G19&lt;1000,1000,F19+G19))</f>
        <v>1125.56</v>
      </c>
      <c r="F19" s="147">
        <f t="shared" ref="F19" si="76"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)</f>
        <v>65.56</v>
      </c>
      <c r="G19" s="161">
        <v>1060</v>
      </c>
      <c r="H19" s="157">
        <f t="shared" ref="H19" si="77">IF(COUNT(N19:AK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/((COUNT(N19:AK19))*2)%)</f>
        <v>63.636363636363633</v>
      </c>
      <c r="I19" s="159">
        <f>SUM(G19-L19)</f>
        <v>-161.63636363636374</v>
      </c>
      <c r="J19" s="201">
        <v>4</v>
      </c>
      <c r="K19" s="145">
        <f>SUM(N19:AK19)</f>
        <v>21</v>
      </c>
      <c r="L19" s="147">
        <f>(SUM($G$7:$G$30)-G19)/(COUNT($G$7:$G$30)-1)</f>
        <v>1221.6363636363637</v>
      </c>
      <c r="M19" s="147">
        <f>AU31</f>
        <v>95</v>
      </c>
      <c r="N19" s="107">
        <f t="shared" ref="N19" si="78">IF(N20+O20=0,"",IF(N20=4,3,IF(N20=3,1,0)))</f>
        <v>0</v>
      </c>
      <c r="O19" s="108"/>
      <c r="P19" s="107">
        <f t="shared" ref="P19" si="79">IF(P20+Q20=0,"",IF(P20=4,3,IF(P20=3,1,0)))</f>
        <v>3</v>
      </c>
      <c r="Q19" s="108"/>
      <c r="R19" s="107">
        <f t="shared" ref="R19" si="80">IF(R20+S20=0,"",IF(R20=4,3,IF(R20=3,1,0)))</f>
        <v>3</v>
      </c>
      <c r="S19" s="108"/>
      <c r="T19" s="107">
        <f t="shared" ref="T19" si="81">IF(T20+U20=0,"",IF(T20=4,3,IF(T20=3,1,0)))</f>
        <v>0</v>
      </c>
      <c r="U19" s="108"/>
      <c r="V19" s="107">
        <f t="shared" ref="V19" si="82">IF(V20+W20=0,"",IF(V20=4,3,IF(V20=3,1,0)))</f>
        <v>0</v>
      </c>
      <c r="W19" s="108"/>
      <c r="X19" s="107">
        <f t="shared" ref="X19" si="83">IF(X20+Y20=0,"",IF(X20=4,3,IF(X20=3,1,0)))</f>
        <v>3</v>
      </c>
      <c r="Y19" s="108"/>
      <c r="Z19" s="18"/>
      <c r="AA19" s="28"/>
      <c r="AB19" s="107">
        <f t="shared" ref="AB19" si="84">IF(AB20+AC20=0,"",IF(AB20=4,3,IF(AB20=3,1,0)))</f>
        <v>3</v>
      </c>
      <c r="AC19" s="108"/>
      <c r="AD19" s="107">
        <f t="shared" ref="AD19" si="85">IF(AD20+AE20=0,"",IF(AD20=4,3,IF(AD20=3,1,0)))</f>
        <v>3</v>
      </c>
      <c r="AE19" s="108"/>
      <c r="AF19" s="107">
        <f t="shared" ref="AF19" si="86">IF(AF20+AG20=0,"",IF(AF20=4,3,IF(AF20=3,1,0)))</f>
        <v>0</v>
      </c>
      <c r="AG19" s="108"/>
      <c r="AH19" s="107">
        <f t="shared" ref="AH19" si="87">IF(AH20+AI20=0,"",IF(AH20=4,3,IF(AH20=3,1,0)))</f>
        <v>3</v>
      </c>
      <c r="AI19" s="108"/>
      <c r="AJ19" s="107">
        <f t="shared" ref="AJ19" si="88">IF(AJ20+AK20=0,"",IF(AJ20=4,3,IF(AJ20=3,1,0)))</f>
        <v>3</v>
      </c>
      <c r="AK19" s="108"/>
      <c r="AL19" s="120">
        <f>SUM(AL20/AM20)</f>
        <v>1.6363636363636365</v>
      </c>
      <c r="AM19" s="110"/>
      <c r="AN19" s="55"/>
      <c r="AO19" s="140">
        <f>IF(N19=1,$K19/2)+IF(N19=0,$K19)</f>
        <v>21</v>
      </c>
      <c r="AP19" s="140">
        <f>IF(P19=1,$K19/2)+IF(P19=0,$K19)</f>
        <v>0</v>
      </c>
      <c r="AQ19" s="140">
        <f>IF(R19=1,$K19/2)+IF(R19=0,$K19)</f>
        <v>0</v>
      </c>
      <c r="AR19" s="140">
        <f>IF(T19=1,$K19/2)+IF(T19=0,$K19)</f>
        <v>21</v>
      </c>
      <c r="AS19" s="140">
        <f>IF(V19=1,$K19/2)+IF(V19=0,$K19)</f>
        <v>21</v>
      </c>
      <c r="AT19" s="140">
        <f>IF(X19=1,$K19/2)+IF(X19=0,$K19)</f>
        <v>0</v>
      </c>
      <c r="AU19" s="18"/>
      <c r="AV19" s="140">
        <f>IF(AB19=1,$K19/2)+IF(AB19=0,$K19)</f>
        <v>0</v>
      </c>
      <c r="AW19" s="140">
        <f>IF(AD19=1,$K19/2)+IF(AD19=0,$K19)</f>
        <v>0</v>
      </c>
      <c r="AX19" s="140">
        <f>IF(AF19=1,$K19/2)+IF(AF19=0,$K19)</f>
        <v>21</v>
      </c>
      <c r="AY19" s="140">
        <f>IF(AH19=1,$K19/2)+IF(AH19=0,$K19)</f>
        <v>0</v>
      </c>
      <c r="AZ19" s="140">
        <f>IF(AJ19=1,$K19/2)+IF(AJ19=0,$K19)</f>
        <v>0</v>
      </c>
    </row>
    <row r="20" spans="1:52" x14ac:dyDescent="0.25">
      <c r="A20" s="150"/>
      <c r="B20" s="204"/>
      <c r="C20" s="103"/>
      <c r="D20" s="164"/>
      <c r="E20" s="148"/>
      <c r="F20" s="148"/>
      <c r="G20" s="162"/>
      <c r="H20" s="158"/>
      <c r="I20" s="160"/>
      <c r="J20" s="202"/>
      <c r="K20" s="146"/>
      <c r="L20" s="148"/>
      <c r="M20" s="148"/>
      <c r="N20" s="20">
        <v>2</v>
      </c>
      <c r="O20" s="21">
        <v>4</v>
      </c>
      <c r="P20" s="20">
        <v>4</v>
      </c>
      <c r="Q20" s="21">
        <v>0</v>
      </c>
      <c r="R20" s="20">
        <v>4</v>
      </c>
      <c r="S20" s="21">
        <v>1</v>
      </c>
      <c r="T20" s="20">
        <v>2</v>
      </c>
      <c r="U20" s="21">
        <v>4</v>
      </c>
      <c r="V20" s="20">
        <v>2</v>
      </c>
      <c r="W20" s="21">
        <v>4</v>
      </c>
      <c r="X20" s="20">
        <v>4</v>
      </c>
      <c r="Y20" s="21">
        <v>1</v>
      </c>
      <c r="Z20" s="26"/>
      <c r="AA20" s="29"/>
      <c r="AB20" s="56">
        <v>4</v>
      </c>
      <c r="AC20" s="21">
        <v>2</v>
      </c>
      <c r="AD20" s="20">
        <v>4</v>
      </c>
      <c r="AE20" s="21">
        <v>1</v>
      </c>
      <c r="AF20" s="20">
        <v>2</v>
      </c>
      <c r="AG20" s="21">
        <v>4</v>
      </c>
      <c r="AH20" s="20">
        <v>4</v>
      </c>
      <c r="AI20" s="21">
        <v>0</v>
      </c>
      <c r="AJ20" s="20">
        <v>4</v>
      </c>
      <c r="AK20" s="21">
        <v>1</v>
      </c>
      <c r="AL20" s="31">
        <f>SUM($AJ20,$AH20,$AF20,$AD20,$AB20,$Z20,$X20,$V20,$T20,$R20,$P20,$N20,)</f>
        <v>36</v>
      </c>
      <c r="AM20" s="25">
        <f>SUM($AK20,$AI20,$AG20,$AE20,$AC20,$AA20,$Y20,$W20,$U20,$S20,$Q20,$O20,)</f>
        <v>22</v>
      </c>
      <c r="AN20" s="55"/>
      <c r="AO20" s="141"/>
      <c r="AP20" s="141"/>
      <c r="AQ20" s="141"/>
      <c r="AR20" s="141"/>
      <c r="AS20" s="141"/>
      <c r="AT20" s="141"/>
      <c r="AU20" s="26"/>
      <c r="AV20" s="141"/>
      <c r="AW20" s="141"/>
      <c r="AX20" s="141"/>
      <c r="AY20" s="141"/>
      <c r="AZ20" s="141"/>
    </row>
    <row r="21" spans="1:52" ht="15.75" x14ac:dyDescent="0.25">
      <c r="A21" s="149">
        <v>8</v>
      </c>
      <c r="B21" s="199" t="s">
        <v>74</v>
      </c>
      <c r="C21" s="102" t="s">
        <v>15</v>
      </c>
      <c r="D21" s="163"/>
      <c r="E21" s="147">
        <f t="shared" ref="E21" si="89">IF(G21="",0,IF(F21+G21&lt;1000,1000,F21+G21))</f>
        <v>1121.04</v>
      </c>
      <c r="F21" s="147">
        <f t="shared" ref="F21" si="90"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)</f>
        <v>-11.959999999999997</v>
      </c>
      <c r="G21" s="161">
        <v>1133</v>
      </c>
      <c r="H21" s="157">
        <f t="shared" ref="H21" si="91">IF(COUNT(N21:AK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/((COUNT(N21:AK21))*2)%)</f>
        <v>36.363636363636367</v>
      </c>
      <c r="I21" s="159">
        <f>SUM(G21-L21)</f>
        <v>-82</v>
      </c>
      <c r="J21" s="201">
        <v>9</v>
      </c>
      <c r="K21" s="145">
        <f>SUM(N21:AK21)</f>
        <v>11</v>
      </c>
      <c r="L21" s="147">
        <f>(SUM($G$7:$G$30)-G21)/(COUNT($G$7:$G$30)-1)</f>
        <v>1215</v>
      </c>
      <c r="M21" s="147">
        <f>AV31</f>
        <v>61.5</v>
      </c>
      <c r="N21" s="107">
        <f t="shared" ref="N21" si="92">IF(N22+O22=0,"",IF(N22=4,3,IF(N22=3,1,0)))</f>
        <v>3</v>
      </c>
      <c r="O21" s="108"/>
      <c r="P21" s="107">
        <f t="shared" ref="P21" si="93">IF(P22+Q22=0,"",IF(P22=4,3,IF(P22=3,1,0)))</f>
        <v>1</v>
      </c>
      <c r="Q21" s="108"/>
      <c r="R21" s="107">
        <f t="shared" ref="R21" si="94">IF(R22+S22=0,"",IF(R22=4,3,IF(R22=3,1,0)))</f>
        <v>0</v>
      </c>
      <c r="S21" s="108"/>
      <c r="T21" s="107">
        <f t="shared" ref="T21" si="95">IF(T22+U22=0,"",IF(T22=4,3,IF(T22=3,1,0)))</f>
        <v>0</v>
      </c>
      <c r="U21" s="108"/>
      <c r="V21" s="107">
        <f t="shared" ref="V21" si="96">IF(V22+W22=0,"",IF(V22=4,3,IF(V22=3,1,0)))</f>
        <v>0</v>
      </c>
      <c r="W21" s="108"/>
      <c r="X21" s="107">
        <f t="shared" ref="X21" si="97">IF(X22+Y22=0,"",IF(X22=4,3,IF(X22=3,1,0)))</f>
        <v>3</v>
      </c>
      <c r="Y21" s="108"/>
      <c r="Z21" s="107">
        <f t="shared" ref="Z21" si="98">IF(Z22+AA22=0,"",IF(Z22=4,3,IF(Z22=3,1,0)))</f>
        <v>0</v>
      </c>
      <c r="AA21" s="108"/>
      <c r="AB21" s="18"/>
      <c r="AC21" s="28"/>
      <c r="AD21" s="107">
        <f t="shared" ref="AD21" si="99">IF(AD22+AE22=0,"",IF(AD22=4,3,IF(AD22=3,1,0)))</f>
        <v>0</v>
      </c>
      <c r="AE21" s="108"/>
      <c r="AF21" s="107">
        <f t="shared" ref="AF21" si="100">IF(AF22+AG22=0,"",IF(AF22=4,3,IF(AF22=3,1,0)))</f>
        <v>1</v>
      </c>
      <c r="AG21" s="108"/>
      <c r="AH21" s="107">
        <f t="shared" ref="AH21" si="101">IF(AH22+AI22=0,"",IF(AH22=4,3,IF(AH22=3,1,0)))</f>
        <v>3</v>
      </c>
      <c r="AI21" s="108"/>
      <c r="AJ21" s="107">
        <f t="shared" ref="AJ21" si="102">IF(AJ22+AK22=0,"",IF(AJ22=4,3,IF(AJ22=3,1,0)))</f>
        <v>0</v>
      </c>
      <c r="AK21" s="108"/>
      <c r="AL21" s="120">
        <f>SUM(AL22/AM22)</f>
        <v>0.78125</v>
      </c>
      <c r="AM21" s="110"/>
      <c r="AN21" s="55"/>
      <c r="AO21" s="140">
        <f>IF(N21=1,$K21/2)+IF(N21=0,$K21)</f>
        <v>0</v>
      </c>
      <c r="AP21" s="140">
        <f>IF(P21=1,$K21/2)+IF(P21=0,$K21)</f>
        <v>5.5</v>
      </c>
      <c r="AQ21" s="140">
        <f>IF(R21=1,$K21/2)+IF(R21=0,$K21)</f>
        <v>11</v>
      </c>
      <c r="AR21" s="140">
        <f>IF(T21=1,$K21/2)+IF(T21=0,$K21)</f>
        <v>11</v>
      </c>
      <c r="AS21" s="140">
        <f>IF(V21=1,$K21/2)+IF(V21=0,$K21)</f>
        <v>11</v>
      </c>
      <c r="AT21" s="140">
        <f>IF(X21=1,$K21/2)+IF(X21=0,$K21)</f>
        <v>0</v>
      </c>
      <c r="AU21" s="140">
        <f>IF(Z21=1,$K21/2)+IF(Z21=0,$K21)</f>
        <v>11</v>
      </c>
      <c r="AV21" s="18"/>
      <c r="AW21" s="140">
        <f>IF(AD21=1,$K21/2)+IF(AD21=0,$K21)</f>
        <v>11</v>
      </c>
      <c r="AX21" s="140">
        <f>IF(AF21=1,$K21/2)+IF(AF21=0,$K21)</f>
        <v>5.5</v>
      </c>
      <c r="AY21" s="140">
        <f>IF(AH21=1,$K21/2)+IF(AH21=0,$K21)</f>
        <v>0</v>
      </c>
      <c r="AZ21" s="140">
        <f>IF(AJ21=1,$K21/2)+IF(AJ21=0,$K21)</f>
        <v>11</v>
      </c>
    </row>
    <row r="22" spans="1:52" x14ac:dyDescent="0.25">
      <c r="A22" s="150"/>
      <c r="B22" s="200"/>
      <c r="C22" s="103"/>
      <c r="D22" s="164"/>
      <c r="E22" s="148"/>
      <c r="F22" s="148"/>
      <c r="G22" s="162"/>
      <c r="H22" s="158"/>
      <c r="I22" s="160"/>
      <c r="J22" s="202"/>
      <c r="K22" s="146"/>
      <c r="L22" s="148"/>
      <c r="M22" s="148"/>
      <c r="N22" s="20">
        <v>4</v>
      </c>
      <c r="O22" s="21">
        <v>0</v>
      </c>
      <c r="P22" s="20">
        <v>3</v>
      </c>
      <c r="Q22" s="21">
        <v>3</v>
      </c>
      <c r="R22" s="20">
        <v>0</v>
      </c>
      <c r="S22" s="21">
        <v>4</v>
      </c>
      <c r="T22" s="20">
        <v>2</v>
      </c>
      <c r="U22" s="21">
        <v>4</v>
      </c>
      <c r="V22" s="20">
        <v>1</v>
      </c>
      <c r="W22" s="21">
        <v>4</v>
      </c>
      <c r="X22" s="20">
        <v>4</v>
      </c>
      <c r="Y22" s="21">
        <v>1</v>
      </c>
      <c r="Z22" s="20">
        <v>2</v>
      </c>
      <c r="AA22" s="21">
        <v>4</v>
      </c>
      <c r="AB22" s="26"/>
      <c r="AC22" s="29"/>
      <c r="AD22" s="56">
        <v>1</v>
      </c>
      <c r="AE22" s="21">
        <v>4</v>
      </c>
      <c r="AF22" s="20">
        <v>3</v>
      </c>
      <c r="AG22" s="21">
        <v>3</v>
      </c>
      <c r="AH22" s="20">
        <v>4</v>
      </c>
      <c r="AI22" s="21">
        <v>1</v>
      </c>
      <c r="AJ22" s="20">
        <v>1</v>
      </c>
      <c r="AK22" s="21">
        <v>4</v>
      </c>
      <c r="AL22" s="31">
        <f>SUM($AJ22,$AH22,$AF22,$AD22,$AB22,$Z22,$X22,$V22,$T22,$R22,$P22,$N22,)</f>
        <v>25</v>
      </c>
      <c r="AM22" s="25">
        <f>SUM($AK22,$AI22,$AG22,$AE22,$AC22,$AA22,$Y22,$W22,$U22,$S22,$Q22,$O22,)</f>
        <v>32</v>
      </c>
      <c r="AN22" s="55"/>
      <c r="AO22" s="141"/>
      <c r="AP22" s="141"/>
      <c r="AQ22" s="141"/>
      <c r="AR22" s="141"/>
      <c r="AS22" s="141"/>
      <c r="AT22" s="141"/>
      <c r="AU22" s="141"/>
      <c r="AV22" s="26"/>
      <c r="AW22" s="141"/>
      <c r="AX22" s="141"/>
      <c r="AY22" s="141"/>
      <c r="AZ22" s="141"/>
    </row>
    <row r="23" spans="1:52" ht="15.75" x14ac:dyDescent="0.25">
      <c r="A23" s="149">
        <v>9</v>
      </c>
      <c r="B23" s="199" t="s">
        <v>75</v>
      </c>
      <c r="C23" s="102" t="s">
        <v>14</v>
      </c>
      <c r="D23" s="163"/>
      <c r="E23" s="147">
        <f t="shared" ref="E23" si="103">IF(G23="",0,IF(F23+G23&lt;1000,1000,F23+G23))</f>
        <v>1180.68</v>
      </c>
      <c r="F23" s="147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)</f>
        <v>8.680000000000021</v>
      </c>
      <c r="G23" s="161">
        <v>1172</v>
      </c>
      <c r="H23" s="157">
        <f t="shared" ref="H23" si="104">IF(COUNT(N23:AK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/((COUNT(N23:AK23))*2)%)</f>
        <v>50</v>
      </c>
      <c r="I23" s="159">
        <f>SUM(G23-L23)</f>
        <v>-39.454545454545496</v>
      </c>
      <c r="J23" s="197">
        <v>7</v>
      </c>
      <c r="K23" s="145">
        <f>SUM(N23:AK23)</f>
        <v>16</v>
      </c>
      <c r="L23" s="147">
        <f>(SUM($G$7:$G$30)-G23)/(COUNT($G$7:$G$30)-1)</f>
        <v>1211.4545454545455</v>
      </c>
      <c r="M23" s="147">
        <f>AW31</f>
        <v>70</v>
      </c>
      <c r="N23" s="107">
        <f t="shared" ref="N23" si="105">IF(N24+O24=0,"",IF(N24=4,3,IF(N24=3,1,0)))</f>
        <v>0</v>
      </c>
      <c r="O23" s="108"/>
      <c r="P23" s="107">
        <f t="shared" ref="P23" si="106">IF(P24+Q24=0,"",IF(P24=4,3,IF(P24=3,1,0)))</f>
        <v>3</v>
      </c>
      <c r="Q23" s="108"/>
      <c r="R23" s="107">
        <f t="shared" ref="R23" si="107">IF(R24+S24=0,"",IF(R24=4,3,IF(R24=3,1,0)))</f>
        <v>0</v>
      </c>
      <c r="S23" s="108"/>
      <c r="T23" s="107">
        <f t="shared" ref="T23" si="108">IF(T24+U24=0,"",IF(T24=4,3,IF(T24=3,1,0)))</f>
        <v>3</v>
      </c>
      <c r="U23" s="108"/>
      <c r="V23" s="107">
        <f t="shared" ref="V23" si="109">IF(V24+W24=0,"",IF(V24=4,3,IF(V24=3,1,0)))</f>
        <v>3</v>
      </c>
      <c r="W23" s="108"/>
      <c r="X23" s="107">
        <f t="shared" ref="X23" si="110">IF(X24+Y24=0,"",IF(X24=4,3,IF(X24=3,1,0)))</f>
        <v>0</v>
      </c>
      <c r="Y23" s="108"/>
      <c r="Z23" s="107">
        <f t="shared" ref="Z23" si="111">IF(Z24+AA24=0,"",IF(Z24=4,3,IF(Z24=3,1,0)))</f>
        <v>0</v>
      </c>
      <c r="AA23" s="108"/>
      <c r="AB23" s="107">
        <f t="shared" ref="AB23" si="112">IF(AB24+AC24=0,"",IF(AB24=4,3,IF(AB24=3,1,0)))</f>
        <v>3</v>
      </c>
      <c r="AC23" s="108"/>
      <c r="AD23" s="18"/>
      <c r="AE23" s="28"/>
      <c r="AF23" s="107">
        <f>IF(AF24+AG24=0,"",IF(AF24=4,3,IF(AF24=3,1,0)))</f>
        <v>0</v>
      </c>
      <c r="AG23" s="108"/>
      <c r="AH23" s="107">
        <f t="shared" ref="AH23" si="113">IF(AH24+AI24=0,"",IF(AH24=4,3,IF(AH24=3,1,0)))</f>
        <v>3</v>
      </c>
      <c r="AI23" s="108"/>
      <c r="AJ23" s="107">
        <f t="shared" ref="AJ23" si="114">IF(AJ24+AK24=0,"",IF(AJ24=4,3,IF(AJ24=3,1,0)))</f>
        <v>1</v>
      </c>
      <c r="AK23" s="108"/>
      <c r="AL23" s="120">
        <f>SUM(AL24/AM24)</f>
        <v>1</v>
      </c>
      <c r="AM23" s="110"/>
      <c r="AN23" s="55"/>
      <c r="AO23" s="140">
        <f>IF(N23=1,$K23/2)+IF(N23=0,$K23)</f>
        <v>16</v>
      </c>
      <c r="AP23" s="140">
        <f>IF(P23=1,$K23/2)+IF(P23=0,$K23)</f>
        <v>0</v>
      </c>
      <c r="AQ23" s="140">
        <f>IF(R23=1,$K23/2)+IF(R23=0,$K23)</f>
        <v>16</v>
      </c>
      <c r="AR23" s="140">
        <f>IF(T23=1,$K23/2)+IF(T23=0,$K23)</f>
        <v>0</v>
      </c>
      <c r="AS23" s="140">
        <f>IF(V23=1,$K23/2)+IF(V23=0,$K23)</f>
        <v>0</v>
      </c>
      <c r="AT23" s="140">
        <f>IF(X23=1,$K23/2)+IF(X23=0,$K23)</f>
        <v>16</v>
      </c>
      <c r="AU23" s="140">
        <f>IF(Z23=1,$K23/2)+IF(Z23=0,$K23)</f>
        <v>16</v>
      </c>
      <c r="AV23" s="140">
        <f>IF(AB23=1,$K23/2)+IF(AB23=0,$K23)</f>
        <v>0</v>
      </c>
      <c r="AW23" s="18"/>
      <c r="AX23" s="140">
        <f>IF(AF23=1,$K23/2)+IF(AF23=0,$K23)</f>
        <v>16</v>
      </c>
      <c r="AY23" s="140">
        <f>IF(AH23=1,$K23/2)+IF(AH23=0,$K23)</f>
        <v>0</v>
      </c>
      <c r="AZ23" s="140">
        <f>IF(AJ23=1,$K23/2)+IF(AJ23=0,$K23)</f>
        <v>8</v>
      </c>
    </row>
    <row r="24" spans="1:52" x14ac:dyDescent="0.25">
      <c r="A24" s="150"/>
      <c r="B24" s="200"/>
      <c r="C24" s="103"/>
      <c r="D24" s="164"/>
      <c r="E24" s="148"/>
      <c r="F24" s="148"/>
      <c r="G24" s="162"/>
      <c r="H24" s="158"/>
      <c r="I24" s="160"/>
      <c r="J24" s="198"/>
      <c r="K24" s="146"/>
      <c r="L24" s="148"/>
      <c r="M24" s="148"/>
      <c r="N24" s="20">
        <v>2</v>
      </c>
      <c r="O24" s="21">
        <v>4</v>
      </c>
      <c r="P24" s="20">
        <v>4</v>
      </c>
      <c r="Q24" s="21">
        <v>1</v>
      </c>
      <c r="R24" s="20">
        <v>0</v>
      </c>
      <c r="S24" s="21">
        <v>4</v>
      </c>
      <c r="T24" s="20">
        <v>4</v>
      </c>
      <c r="U24" s="21">
        <v>2</v>
      </c>
      <c r="V24" s="20">
        <v>4</v>
      </c>
      <c r="W24" s="21">
        <v>1</v>
      </c>
      <c r="X24" s="20">
        <v>2</v>
      </c>
      <c r="Y24" s="21">
        <v>4</v>
      </c>
      <c r="Z24" s="20">
        <v>1</v>
      </c>
      <c r="AA24" s="21">
        <v>4</v>
      </c>
      <c r="AB24" s="20">
        <v>4</v>
      </c>
      <c r="AC24" s="21">
        <v>1</v>
      </c>
      <c r="AD24" s="26"/>
      <c r="AE24" s="29"/>
      <c r="AF24" s="56">
        <v>2</v>
      </c>
      <c r="AG24" s="21">
        <v>4</v>
      </c>
      <c r="AH24" s="20">
        <v>4</v>
      </c>
      <c r="AI24" s="21">
        <v>2</v>
      </c>
      <c r="AJ24" s="20">
        <v>3</v>
      </c>
      <c r="AK24" s="21">
        <v>3</v>
      </c>
      <c r="AL24" s="31">
        <f>SUM($AJ24,$AH24,$AF24,$AD24,$AB24,$Z24,$X24,$V24,$T24,$R24,$P24,$N24,)</f>
        <v>30</v>
      </c>
      <c r="AM24" s="25">
        <f>SUM($AK24,$AI24,$AG24,$AE24,$AC24,$AA24,$Y24,$W24,$U24,$S24,$Q24,$O24,)</f>
        <v>30</v>
      </c>
      <c r="AN24" s="55"/>
      <c r="AO24" s="141"/>
      <c r="AP24" s="141"/>
      <c r="AQ24" s="141"/>
      <c r="AR24" s="141"/>
      <c r="AS24" s="141"/>
      <c r="AT24" s="141"/>
      <c r="AU24" s="141"/>
      <c r="AV24" s="141"/>
      <c r="AW24" s="26"/>
      <c r="AX24" s="141"/>
      <c r="AY24" s="141"/>
      <c r="AZ24" s="141"/>
    </row>
    <row r="25" spans="1:52" ht="15.75" x14ac:dyDescent="0.25">
      <c r="A25" s="149">
        <v>10</v>
      </c>
      <c r="B25" s="199" t="s">
        <v>76</v>
      </c>
      <c r="C25" s="102" t="s">
        <v>15</v>
      </c>
      <c r="D25" s="163"/>
      <c r="E25" s="147">
        <f t="shared" ref="E25" si="115">IF(G25="",0,IF(F25+G25&lt;1000,1000,F25+G25))</f>
        <v>1253.1200000000001</v>
      </c>
      <c r="F25" s="147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)</f>
        <v>12.120000000000015</v>
      </c>
      <c r="G25" s="161">
        <v>1241</v>
      </c>
      <c r="H25" s="157">
        <f t="shared" ref="H25" si="116">IF(COUNT(N25:AK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/((COUNT(N25:AK25))*2)%)</f>
        <v>59.090909090909093</v>
      </c>
      <c r="I25" s="159">
        <f>SUM(G25-L25)</f>
        <v>35.818181818181756</v>
      </c>
      <c r="J25" s="197">
        <v>6</v>
      </c>
      <c r="K25" s="145">
        <f>SUM(N25:AK25)</f>
        <v>19</v>
      </c>
      <c r="L25" s="147">
        <f>(SUM($G$7:$G$30)-G25)/(COUNT($G$7:$G$30)-1)</f>
        <v>1205.1818181818182</v>
      </c>
      <c r="M25" s="147">
        <f>AX31</f>
        <v>93.5</v>
      </c>
      <c r="N25" s="107">
        <f t="shared" ref="N25" si="117">IF(N26+O26=0,"",IF(N26=4,3,IF(N26=3,1,0)))</f>
        <v>3</v>
      </c>
      <c r="O25" s="108"/>
      <c r="P25" s="107">
        <f t="shared" ref="P25" si="118">IF(P26+Q26=0,"",IF(P26=4,3,IF(P26=3,1,0)))</f>
        <v>0</v>
      </c>
      <c r="Q25" s="108"/>
      <c r="R25" s="107">
        <f t="shared" ref="R25" si="119">IF(R26+S26=0,"",IF(R26=4,3,IF(R26=3,1,0)))</f>
        <v>3</v>
      </c>
      <c r="S25" s="108"/>
      <c r="T25" s="107">
        <f t="shared" ref="T25" si="120">IF(T26+U26=0,"",IF(T26=4,3,IF(T26=3,1,0)))</f>
        <v>0</v>
      </c>
      <c r="U25" s="108"/>
      <c r="V25" s="107">
        <f t="shared" ref="V25" si="121">IF(V26+W26=0,"",IF(V26=4,3,IF(V26=3,1,0)))</f>
        <v>3</v>
      </c>
      <c r="W25" s="108"/>
      <c r="X25" s="107">
        <f t="shared" ref="X25" si="122">IF(X26+Y26=0,"",IF(X26=4,3,IF(X26=3,1,0)))</f>
        <v>0</v>
      </c>
      <c r="Y25" s="108"/>
      <c r="Z25" s="107">
        <f t="shared" ref="Z25" si="123">IF(Z26+AA26=0,"",IF(Z26=4,3,IF(Z26=3,1,0)))</f>
        <v>3</v>
      </c>
      <c r="AA25" s="108"/>
      <c r="AB25" s="107">
        <f t="shared" ref="AB25" si="124">IF(AB26+AC26=0,"",IF(AB26=4,3,IF(AB26=3,1,0)))</f>
        <v>1</v>
      </c>
      <c r="AC25" s="108"/>
      <c r="AD25" s="107">
        <f t="shared" ref="AD25" si="125">IF(AD26+AE26=0,"",IF(AD26=4,3,IF(AD26=3,1,0)))</f>
        <v>3</v>
      </c>
      <c r="AE25" s="108"/>
      <c r="AF25" s="18"/>
      <c r="AG25" s="28"/>
      <c r="AH25" s="107">
        <f t="shared" ref="AH25" si="126">IF(AH26+AI26=0,"",IF(AH26=4,3,IF(AH26=3,1,0)))</f>
        <v>3</v>
      </c>
      <c r="AI25" s="108"/>
      <c r="AJ25" s="107">
        <f t="shared" ref="AJ25" si="127">IF(AJ26+AK26=0,"",IF(AJ26=4,3,IF(AJ26=3,1,0)))</f>
        <v>0</v>
      </c>
      <c r="AK25" s="108"/>
      <c r="AL25" s="120">
        <f>SUM(AL26/AM26)</f>
        <v>1.1785714285714286</v>
      </c>
      <c r="AM25" s="110"/>
      <c r="AN25" s="55"/>
      <c r="AO25" s="140">
        <f>IF(N25=1,$K25/2)+IF(N25=0,$K25)</f>
        <v>0</v>
      </c>
      <c r="AP25" s="140">
        <f>IF(P25=1,$K25/2)+IF(P25=0,$K25)</f>
        <v>19</v>
      </c>
      <c r="AQ25" s="140">
        <f>IF(R25=1,$K25/2)+IF(R25=0,$K25)</f>
        <v>0</v>
      </c>
      <c r="AR25" s="140">
        <f>IF(T25=1,$K25/2)+IF(T25=0,$K25)</f>
        <v>19</v>
      </c>
      <c r="AS25" s="140">
        <f>IF(V25=1,$K25/2)+IF(V25=0,$K25)</f>
        <v>0</v>
      </c>
      <c r="AT25" s="140">
        <f>IF(X25=1,$K25/2)+IF(X25=0,$K25)</f>
        <v>19</v>
      </c>
      <c r="AU25" s="140">
        <f>IF(Z25=1,$K25/2)+IF(Z25=0,$K25)</f>
        <v>0</v>
      </c>
      <c r="AV25" s="140">
        <f>IF(AB25=1,$K25/2)+IF(AB25=0,$K25)</f>
        <v>9.5</v>
      </c>
      <c r="AW25" s="140">
        <f>IF(AD25=1,$K25/2)+IF(AD25=0,$K25)</f>
        <v>0</v>
      </c>
      <c r="AX25" s="18"/>
      <c r="AY25" s="140">
        <f>IF(AH25=1,$K25/2)+IF(AH25=0,$K25)</f>
        <v>0</v>
      </c>
      <c r="AZ25" s="140">
        <f>IF(AJ25=1,$K25/2)+IF(AJ25=0,$K25)</f>
        <v>19</v>
      </c>
    </row>
    <row r="26" spans="1:52" x14ac:dyDescent="0.25">
      <c r="A26" s="150"/>
      <c r="B26" s="200"/>
      <c r="C26" s="103"/>
      <c r="D26" s="164"/>
      <c r="E26" s="148"/>
      <c r="F26" s="148"/>
      <c r="G26" s="162"/>
      <c r="H26" s="158"/>
      <c r="I26" s="160"/>
      <c r="J26" s="198"/>
      <c r="K26" s="146"/>
      <c r="L26" s="148"/>
      <c r="M26" s="148"/>
      <c r="N26" s="20">
        <v>4</v>
      </c>
      <c r="O26" s="21">
        <v>2</v>
      </c>
      <c r="P26" s="20">
        <v>2</v>
      </c>
      <c r="Q26" s="21">
        <v>4</v>
      </c>
      <c r="R26" s="20">
        <v>4</v>
      </c>
      <c r="S26" s="21">
        <v>1</v>
      </c>
      <c r="T26" s="20">
        <v>1</v>
      </c>
      <c r="U26" s="21">
        <v>4</v>
      </c>
      <c r="V26" s="20">
        <v>4</v>
      </c>
      <c r="W26" s="21">
        <v>1</v>
      </c>
      <c r="X26" s="20">
        <v>1</v>
      </c>
      <c r="Y26" s="21">
        <v>4</v>
      </c>
      <c r="Z26" s="20">
        <v>4</v>
      </c>
      <c r="AA26" s="21">
        <v>2</v>
      </c>
      <c r="AB26" s="20">
        <v>3</v>
      </c>
      <c r="AC26" s="21">
        <v>3</v>
      </c>
      <c r="AD26" s="20">
        <v>4</v>
      </c>
      <c r="AE26" s="21">
        <v>2</v>
      </c>
      <c r="AF26" s="26"/>
      <c r="AG26" s="29"/>
      <c r="AH26" s="56">
        <v>4</v>
      </c>
      <c r="AI26" s="21">
        <v>1</v>
      </c>
      <c r="AJ26" s="22">
        <v>2</v>
      </c>
      <c r="AK26" s="23">
        <v>4</v>
      </c>
      <c r="AL26" s="31">
        <f>SUM($AJ26,$AH26,$AF26,$AD26,$AB26,$Z26,$X26,$V26,$T26,$R26,$P26,$N26,)</f>
        <v>33</v>
      </c>
      <c r="AM26" s="25">
        <f>SUM($AK26,$AI26,$AG26,$AE26,$AC26,$AA26,$Y26,$W26,$U26,$S26,$Q26,$O26,)</f>
        <v>28</v>
      </c>
      <c r="AN26" s="55"/>
      <c r="AO26" s="141"/>
      <c r="AP26" s="141"/>
      <c r="AQ26" s="141"/>
      <c r="AR26" s="141"/>
      <c r="AS26" s="141"/>
      <c r="AT26" s="141"/>
      <c r="AU26" s="141"/>
      <c r="AV26" s="141"/>
      <c r="AW26" s="141"/>
      <c r="AX26" s="26"/>
      <c r="AY26" s="141"/>
      <c r="AZ26" s="141"/>
    </row>
    <row r="27" spans="1:52" ht="15.75" x14ac:dyDescent="0.25">
      <c r="A27" s="149">
        <v>11</v>
      </c>
      <c r="B27" s="199" t="s">
        <v>77</v>
      </c>
      <c r="C27" s="102" t="s">
        <v>119</v>
      </c>
      <c r="D27" s="163"/>
      <c r="E27" s="147">
        <f t="shared" ref="E27" si="128">IF(G27="",0,IF(F27+G27&lt;1000,1000,F27+G27))</f>
        <v>1052</v>
      </c>
      <c r="F27" s="147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)</f>
        <v>0</v>
      </c>
      <c r="G27" s="161">
        <v>1052</v>
      </c>
      <c r="H27" s="157">
        <f>IF(COUNT(N27:AK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/((COUNT(N27:AK27))*2)%)</f>
        <v>13.636363636363637</v>
      </c>
      <c r="I27" s="159">
        <f>SUM(G27-L27)</f>
        <v>-170.36363636363626</v>
      </c>
      <c r="J27" s="197">
        <v>12</v>
      </c>
      <c r="K27" s="145">
        <f>SUM(N27:AK27)</f>
        <v>4</v>
      </c>
      <c r="L27" s="147">
        <f>(SUM($G$7:$G$30)-G27)/(COUNT($G$7:$G$30)-1)</f>
        <v>1222.3636363636363</v>
      </c>
      <c r="M27" s="147">
        <f>AY31</f>
        <v>18</v>
      </c>
      <c r="N27" s="107">
        <f t="shared" ref="N27" si="129">IF(N28+O28=0,"",IF(N28=4,3,IF(N28=3,1,0)))</f>
        <v>0</v>
      </c>
      <c r="O27" s="108"/>
      <c r="P27" s="107">
        <f t="shared" ref="P27" si="130">IF(P28+Q28=0,"",IF(P28=4,3,IF(P28=3,1,0)))</f>
        <v>0</v>
      </c>
      <c r="Q27" s="108"/>
      <c r="R27" s="107">
        <f t="shared" ref="R27" si="131">IF(R28+S28=0,"",IF(R28=4,3,IF(R28=3,1,0)))</f>
        <v>3</v>
      </c>
      <c r="S27" s="108"/>
      <c r="T27" s="107">
        <f t="shared" ref="T27" si="132">IF(T28+U28=0,"",IF(T28=4,3,IF(T28=3,1,0)))</f>
        <v>0</v>
      </c>
      <c r="U27" s="108"/>
      <c r="V27" s="107">
        <f t="shared" ref="V27" si="133">IF(V28+W28=0,"",IF(V28=4,3,IF(V28=3,1,0)))</f>
        <v>1</v>
      </c>
      <c r="W27" s="108"/>
      <c r="X27" s="107">
        <f t="shared" ref="X27" si="134">IF(X28+Y28=0,"",IF(X28=4,3,IF(X28=3,1,0)))</f>
        <v>0</v>
      </c>
      <c r="Y27" s="108"/>
      <c r="Z27" s="107">
        <f t="shared" ref="Z27" si="135">IF(Z28+AA28=0,"",IF(Z28=4,3,IF(Z28=3,1,0)))</f>
        <v>0</v>
      </c>
      <c r="AA27" s="108"/>
      <c r="AB27" s="107">
        <f t="shared" ref="AB27" si="136">IF(AB28+AC28=0,"",IF(AB28=4,3,IF(AB28=3,1,0)))</f>
        <v>0</v>
      </c>
      <c r="AC27" s="108"/>
      <c r="AD27" s="107">
        <f t="shared" ref="AD27" si="137">IF(AD28+AE28=0,"",IF(AD28=4,3,IF(AD28=3,1,0)))</f>
        <v>0</v>
      </c>
      <c r="AE27" s="108"/>
      <c r="AF27" s="107">
        <f t="shared" ref="AF27" si="138">IF(AF28+AG28=0,"",IF(AF28=4,3,IF(AF28=3,1,0)))</f>
        <v>0</v>
      </c>
      <c r="AG27" s="108"/>
      <c r="AH27" s="18"/>
      <c r="AI27" s="28"/>
      <c r="AJ27" s="107">
        <f>IF(AJ28+AK28=0,"",IF(AJ28=4,3,IF(AJ28=3,1,0)))</f>
        <v>0</v>
      </c>
      <c r="AK27" s="108"/>
      <c r="AL27" s="120">
        <f>SUM(AL28/AM28)</f>
        <v>0.5</v>
      </c>
      <c r="AM27" s="110"/>
      <c r="AN27" s="55"/>
      <c r="AO27" s="140">
        <f>IF(N27=1,$K27/2)+IF(N27=0,$K27)</f>
        <v>4</v>
      </c>
      <c r="AP27" s="140">
        <f>IF(P27=1,$K27/2)+IF(P27=0,$K27)</f>
        <v>4</v>
      </c>
      <c r="AQ27" s="140">
        <f>IF(R27=1,$K27/2)+IF(R27=0,$K27)</f>
        <v>0</v>
      </c>
      <c r="AR27" s="140">
        <f>IF(T27=1,$K27/2)+IF(T27=0,$K27)</f>
        <v>4</v>
      </c>
      <c r="AS27" s="140">
        <f>IF(V27=1,$K27/2)+IF(V27=0,$K27)</f>
        <v>2</v>
      </c>
      <c r="AT27" s="140">
        <f>IF(X27=1,$K27/2)+IF(X27=0,$K27)</f>
        <v>4</v>
      </c>
      <c r="AU27" s="140">
        <f>IF(Z27=1,$K27/2)+IF(Z27=0,$K27)</f>
        <v>4</v>
      </c>
      <c r="AV27" s="140">
        <f>IF(AB27=1,$K27/2)+IF(AB27=0,$K27)</f>
        <v>4</v>
      </c>
      <c r="AW27" s="140">
        <f>IF(AD27=1,$K27/2)+IF(AD27=0,$K27)</f>
        <v>4</v>
      </c>
      <c r="AX27" s="140">
        <f>IF(AF27=1,$K27/2)+IF(AF27=0,$K27)</f>
        <v>4</v>
      </c>
      <c r="AY27" s="18"/>
      <c r="AZ27" s="140">
        <f>IF(AJ27=1,$K27/2)+IF(AJ27=0,$K27)</f>
        <v>4</v>
      </c>
    </row>
    <row r="28" spans="1:52" x14ac:dyDescent="0.25">
      <c r="A28" s="150"/>
      <c r="B28" s="200"/>
      <c r="C28" s="103"/>
      <c r="D28" s="164"/>
      <c r="E28" s="148"/>
      <c r="F28" s="148"/>
      <c r="G28" s="162"/>
      <c r="H28" s="158"/>
      <c r="I28" s="160"/>
      <c r="J28" s="198"/>
      <c r="K28" s="146"/>
      <c r="L28" s="148"/>
      <c r="M28" s="148"/>
      <c r="N28" s="20">
        <v>2</v>
      </c>
      <c r="O28" s="21">
        <v>4</v>
      </c>
      <c r="P28" s="20">
        <v>2</v>
      </c>
      <c r="Q28" s="21">
        <v>4</v>
      </c>
      <c r="R28" s="20">
        <v>4</v>
      </c>
      <c r="S28" s="21">
        <v>1</v>
      </c>
      <c r="T28" s="20">
        <v>2</v>
      </c>
      <c r="U28" s="21">
        <v>4</v>
      </c>
      <c r="V28" s="20">
        <v>3</v>
      </c>
      <c r="W28" s="21">
        <v>3</v>
      </c>
      <c r="X28" s="20">
        <v>2</v>
      </c>
      <c r="Y28" s="21">
        <v>4</v>
      </c>
      <c r="Z28" s="20">
        <v>0</v>
      </c>
      <c r="AA28" s="21">
        <v>4</v>
      </c>
      <c r="AB28" s="20">
        <v>1</v>
      </c>
      <c r="AC28" s="21">
        <v>4</v>
      </c>
      <c r="AD28" s="20">
        <v>2</v>
      </c>
      <c r="AE28" s="21">
        <v>4</v>
      </c>
      <c r="AF28" s="20">
        <v>1</v>
      </c>
      <c r="AG28" s="21">
        <v>4</v>
      </c>
      <c r="AH28" s="26"/>
      <c r="AI28" s="29"/>
      <c r="AJ28" s="56">
        <v>1</v>
      </c>
      <c r="AK28" s="21">
        <v>4</v>
      </c>
      <c r="AL28" s="31">
        <f>SUM($AJ28,$AH28,$AF28,$AD28,$AB28,$Z28,$X28,$V28,$T28,$R28,$P28,$N28,)</f>
        <v>20</v>
      </c>
      <c r="AM28" s="25">
        <f>SUM($AK28,$AI28,$AG28,$AE28,$AC28,$AA28,$Y28,$W28,$U28,$S28,$Q28,$O28,)</f>
        <v>40</v>
      </c>
      <c r="AN28" s="55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26"/>
      <c r="AZ28" s="141"/>
    </row>
    <row r="29" spans="1:52" ht="15.75" x14ac:dyDescent="0.25">
      <c r="A29" s="149">
        <v>12</v>
      </c>
      <c r="B29" s="199" t="s">
        <v>78</v>
      </c>
      <c r="C29" s="102" t="s">
        <v>118</v>
      </c>
      <c r="D29" s="153"/>
      <c r="E29" s="147">
        <f>IF(G29="",0,IF(F29+G29&lt;1000,1000,F29+G29))</f>
        <v>1232.8399999999999</v>
      </c>
      <c r="F29" s="147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)</f>
        <v>44.84</v>
      </c>
      <c r="G29" s="155">
        <v>1188</v>
      </c>
      <c r="H29" s="157">
        <f>IF(COUNT(N29:AK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/((COUNT(N29:AK29))*2)%)</f>
        <v>68.181818181818187</v>
      </c>
      <c r="I29" s="159">
        <f>SUM(G29-L29)</f>
        <v>-22</v>
      </c>
      <c r="J29" s="197">
        <v>3</v>
      </c>
      <c r="K29" s="145">
        <f>SUM(N29:AK29)</f>
        <v>22</v>
      </c>
      <c r="L29" s="147">
        <f>(SUM($G$7:$G$30)-G29)/(COUNT($G$7:$G$30)-1)</f>
        <v>1210</v>
      </c>
      <c r="M29" s="147">
        <f>AZ31</f>
        <v>94</v>
      </c>
      <c r="N29" s="107">
        <f t="shared" ref="N29" si="139">IF(N30+O30=0,"",IF(N30=4,3,IF(N30=3,1,0)))</f>
        <v>0</v>
      </c>
      <c r="O29" s="108"/>
      <c r="P29" s="107">
        <f t="shared" ref="P29" si="140">IF(P30+Q30=0,"",IF(P30=4,3,IF(P30=3,1,0)))</f>
        <v>3</v>
      </c>
      <c r="Q29" s="108"/>
      <c r="R29" s="107">
        <f t="shared" ref="R29" si="141">IF(R30+S30=0,"",IF(R30=4,3,IF(R30=3,1,0)))</f>
        <v>3</v>
      </c>
      <c r="S29" s="108"/>
      <c r="T29" s="107">
        <f t="shared" ref="T29" si="142">IF(T30+U30=0,"",IF(T30=4,3,IF(T30=3,1,0)))</f>
        <v>0</v>
      </c>
      <c r="U29" s="108"/>
      <c r="V29" s="107">
        <f t="shared" ref="V29" si="143">IF(V30+W30=0,"",IF(V30=4,3,IF(V30=3,1,0)))</f>
        <v>3</v>
      </c>
      <c r="W29" s="108"/>
      <c r="X29" s="107">
        <f t="shared" ref="X29" si="144">IF(X30+Y30=0,"",IF(X30=4,3,IF(X30=3,1,0)))</f>
        <v>3</v>
      </c>
      <c r="Y29" s="108"/>
      <c r="Z29" s="107">
        <f t="shared" ref="Z29" si="145">IF(Z30+AA30=0,"",IF(Z30=4,3,IF(Z30=3,1,0)))</f>
        <v>0</v>
      </c>
      <c r="AA29" s="108"/>
      <c r="AB29" s="107">
        <f t="shared" ref="AB29" si="146">IF(AB30+AC30=0,"",IF(AB30=4,3,IF(AB30=3,1,0)))</f>
        <v>3</v>
      </c>
      <c r="AC29" s="108"/>
      <c r="AD29" s="107">
        <f t="shared" ref="AD29" si="147">IF(AD30+AE30=0,"",IF(AD30=4,3,IF(AD30=3,1,0)))</f>
        <v>1</v>
      </c>
      <c r="AE29" s="108"/>
      <c r="AF29" s="107">
        <f t="shared" ref="AF29" si="148">IF(AF30+AG30=0,"",IF(AF30=4,3,IF(AF30=3,1,0)))</f>
        <v>3</v>
      </c>
      <c r="AG29" s="108"/>
      <c r="AH29" s="107">
        <f t="shared" ref="AH29" si="149">IF(AH30+AI30=0,"",IF(AH30=4,3,IF(AH30=3,1,0)))</f>
        <v>3</v>
      </c>
      <c r="AI29" s="108"/>
      <c r="AJ29" s="18"/>
      <c r="AK29" s="28"/>
      <c r="AL29" s="120">
        <f>SUM(AL30/AM30)</f>
        <v>1.44</v>
      </c>
      <c r="AM29" s="110"/>
      <c r="AN29" s="55"/>
      <c r="AO29" s="140">
        <f>IF(N29=1,$K29/2)+IF(N29=0,$K29)</f>
        <v>22</v>
      </c>
      <c r="AP29" s="140">
        <f>IF(P29=1,$K29/2)+IF(P29=0,$K29)</f>
        <v>0</v>
      </c>
      <c r="AQ29" s="140">
        <f>IF(R29=1,$K29/2)+IF(R29=0,$K29)</f>
        <v>0</v>
      </c>
      <c r="AR29" s="140">
        <f>IF(T29=1,$K29/2)+IF(T29=0,$K29)</f>
        <v>22</v>
      </c>
      <c r="AS29" s="140">
        <f>IF(V29=1,$K29/2)+IF(V29=0,$K29)</f>
        <v>0</v>
      </c>
      <c r="AT29" s="140">
        <f>IF(X29=1,$K29/2)+IF(X29=0,$K29)</f>
        <v>0</v>
      </c>
      <c r="AU29" s="140">
        <f>IF(Z29=1,$K29/2)+IF(Z29=0,$K29)</f>
        <v>22</v>
      </c>
      <c r="AV29" s="140">
        <f>IF(AB29=1,$K29/2)+IF(AB29=0,$K29)</f>
        <v>0</v>
      </c>
      <c r="AW29" s="140">
        <f>IF(AD29=1,$K29/2)+IF(AD29=0,$K29)</f>
        <v>11</v>
      </c>
      <c r="AX29" s="140">
        <f>IF(AF29=1,$K29/2)+IF(AF29=0,$K29)</f>
        <v>0</v>
      </c>
      <c r="AY29" s="140">
        <f>IF(AH29=1,$K29/2)+IF(AH29=0,$K29)</f>
        <v>0</v>
      </c>
      <c r="AZ29" s="58"/>
    </row>
    <row r="30" spans="1:52" x14ac:dyDescent="0.25">
      <c r="A30" s="150"/>
      <c r="B30" s="200"/>
      <c r="C30" s="103"/>
      <c r="D30" s="154"/>
      <c r="E30" s="148"/>
      <c r="F30" s="148"/>
      <c r="G30" s="156"/>
      <c r="H30" s="158"/>
      <c r="I30" s="160"/>
      <c r="J30" s="198"/>
      <c r="K30" s="146"/>
      <c r="L30" s="148"/>
      <c r="M30" s="148"/>
      <c r="N30" s="20">
        <v>2</v>
      </c>
      <c r="O30" s="21">
        <v>4</v>
      </c>
      <c r="P30" s="20">
        <v>4</v>
      </c>
      <c r="Q30" s="21">
        <v>2</v>
      </c>
      <c r="R30" s="20">
        <v>4</v>
      </c>
      <c r="S30" s="21">
        <v>1</v>
      </c>
      <c r="T30" s="20">
        <v>2</v>
      </c>
      <c r="U30" s="21">
        <v>4</v>
      </c>
      <c r="V30" s="20">
        <v>4</v>
      </c>
      <c r="W30" s="21">
        <v>2</v>
      </c>
      <c r="X30" s="20">
        <v>4</v>
      </c>
      <c r="Y30" s="21">
        <v>1</v>
      </c>
      <c r="Z30" s="20">
        <v>1</v>
      </c>
      <c r="AA30" s="21">
        <v>4</v>
      </c>
      <c r="AB30" s="20">
        <v>4</v>
      </c>
      <c r="AC30" s="21">
        <v>1</v>
      </c>
      <c r="AD30" s="20">
        <v>3</v>
      </c>
      <c r="AE30" s="21">
        <v>3</v>
      </c>
      <c r="AF30" s="22">
        <v>4</v>
      </c>
      <c r="AG30" s="23">
        <v>2</v>
      </c>
      <c r="AH30" s="20">
        <v>4</v>
      </c>
      <c r="AI30" s="21">
        <v>1</v>
      </c>
      <c r="AJ30" s="26"/>
      <c r="AK30" s="29"/>
      <c r="AL30" s="24">
        <f>SUM($AJ30,$AH30,$AF30,$AD30,$AB30,$Z30,$X30,$V30,$T30,$R30,$P30,$N30,)</f>
        <v>36</v>
      </c>
      <c r="AM30" s="25">
        <f>SUM($AK30,$AI30,$AG30,$AE30,$AC30,$AA30,$Y30,$W30,$U30,$S30,$Q30,$O30,)</f>
        <v>25</v>
      </c>
      <c r="AN30" s="55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59"/>
    </row>
    <row r="31" spans="1:52" x14ac:dyDescent="0.25">
      <c r="E31" s="60"/>
      <c r="F31" s="60"/>
      <c r="G31" s="61">
        <f>SUM(G7:G30)</f>
        <v>14498</v>
      </c>
      <c r="H31" s="60"/>
      <c r="I31" s="60"/>
      <c r="J31" s="60"/>
      <c r="K31" s="60"/>
      <c r="L31" s="60"/>
      <c r="M31" s="62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/>
      <c r="AM31"/>
      <c r="AN31"/>
      <c r="AO31" s="63">
        <f t="shared" ref="AO31:AZ31" si="150">SUM(AO7:AO30)</f>
        <v>120</v>
      </c>
      <c r="AP31" s="64">
        <f t="shared" si="150"/>
        <v>38.5</v>
      </c>
      <c r="AQ31" s="64">
        <f t="shared" si="150"/>
        <v>70.5</v>
      </c>
      <c r="AR31" s="64">
        <f t="shared" si="150"/>
        <v>116</v>
      </c>
      <c r="AS31" s="64">
        <f t="shared" si="150"/>
        <v>47</v>
      </c>
      <c r="AT31" s="64">
        <f t="shared" si="150"/>
        <v>89.5</v>
      </c>
      <c r="AU31" s="64">
        <f t="shared" si="150"/>
        <v>95</v>
      </c>
      <c r="AV31" s="64">
        <f t="shared" si="150"/>
        <v>61.5</v>
      </c>
      <c r="AW31" s="64">
        <f t="shared" si="150"/>
        <v>70</v>
      </c>
      <c r="AX31" s="64">
        <f t="shared" si="150"/>
        <v>93.5</v>
      </c>
      <c r="AY31" s="65">
        <f t="shared" si="150"/>
        <v>18</v>
      </c>
      <c r="AZ31" s="65">
        <f t="shared" si="150"/>
        <v>94</v>
      </c>
    </row>
    <row r="33" spans="1:37" ht="15.75" x14ac:dyDescent="0.25">
      <c r="A33" s="66"/>
      <c r="B33" s="144" t="s">
        <v>79</v>
      </c>
      <c r="C33" s="144"/>
      <c r="D33" s="144"/>
      <c r="E33" s="144"/>
      <c r="F33" s="144"/>
      <c r="G33" s="144"/>
      <c r="H33" s="144"/>
      <c r="I33" s="67"/>
      <c r="J33" s="67"/>
      <c r="K33" s="67"/>
      <c r="L33" s="67"/>
      <c r="M33" s="144" t="s">
        <v>47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66"/>
      <c r="AD33" s="66"/>
      <c r="AE33" s="66"/>
      <c r="AF33" s="66"/>
      <c r="AG33" s="66"/>
      <c r="AH33" s="66"/>
      <c r="AI33" s="66"/>
      <c r="AJ33" s="66"/>
      <c r="AK33" s="66"/>
    </row>
    <row r="36" spans="1:37" x14ac:dyDescent="0.25">
      <c r="AC36" s="3" t="s">
        <v>10</v>
      </c>
    </row>
  </sheetData>
  <protectedRanges>
    <protectedRange sqref="N7" name="Diapazons4_31"/>
    <protectedRange sqref="AJ16:AK16 AH18:AI18 AF20:AG20 AD22:AE22 AB24:AC24 Z26:AA26 X28:Y28 V30:W30" name="Diapazons4_1"/>
    <protectedRange sqref="AJ18:AK18 AH20:AI20 AF22:AG22 AB26:AC26 Z28:AA28 X30:Y30 P8:Q8 N10:O10" name="Diapazons4_32"/>
    <protectedRange sqref="R8:S8 N12:O12 AJ20:AK20 AH22:AI22 AF24:AG24 AD26:AE26 AB28:AC28 Z30:AA30" name="Diapazons4_33"/>
    <protectedRange sqref="AJ22:AK22 AH24:AI24 AD28:AE28 AB30:AC30 T8:U8 R10:S10 P12:Q12 N14:O14" name="Diapazons4_35"/>
    <protectedRange sqref="V8:W8 T10:U10 P14:Q14 N16:O16 AJ24:AK24 AH26:AI26 AF28:AG28 AD30:AE30" name="Diapazons4_36"/>
    <protectedRange sqref="X8:Y8 V10:W10 T12:U12 R14:S14 P16:Q16 N18:O18 AJ26:AK26 AF30:AG30" name="Diapazons4_37"/>
    <protectedRange sqref="AH30:AI30 R16:U16 P18:W18 AJ28:AK28 N20:Y20 N22:AA22 Z8:AK8 X10:AK10 V12:AK12 V14:AK14 X16:AI16 Z18:AG18 AB20:AE20 N24:AA24 N26:Y26 N28:W28 N30:U30" name="Diapazons4_38"/>
    <protectedRange sqref="AL8:AM8 AL10:AM10 AL12:AM12 AL14:AM14 AL16:AM16 AL18:AM18 AL20:AM20 AL22:AM22 AL24:AM24 AL26:AM26 AL28:AM28 AL30:AM30" name="Diapazons1"/>
  </protectedRanges>
  <mergeCells count="454">
    <mergeCell ref="A1:AL1"/>
    <mergeCell ref="H2:S2"/>
    <mergeCell ref="P3:AL3"/>
    <mergeCell ref="V4:AL4"/>
    <mergeCell ref="S5:T5"/>
    <mergeCell ref="N6:O6"/>
    <mergeCell ref="P6:Q6"/>
    <mergeCell ref="R6:S6"/>
    <mergeCell ref="T6:U6"/>
    <mergeCell ref="V6:W6"/>
    <mergeCell ref="AJ6:AK6"/>
    <mergeCell ref="AL6:AM6"/>
    <mergeCell ref="Z6:AA6"/>
    <mergeCell ref="AB6:AC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G7:G8"/>
    <mergeCell ref="H7:H8"/>
    <mergeCell ref="X6:Y6"/>
    <mergeCell ref="AY7:AY8"/>
    <mergeCell ref="AZ7:AZ8"/>
    <mergeCell ref="A9:A10"/>
    <mergeCell ref="B9:B10"/>
    <mergeCell ref="C9:C10"/>
    <mergeCell ref="D9:D10"/>
    <mergeCell ref="E9:E10"/>
    <mergeCell ref="AP7:AP8"/>
    <mergeCell ref="AQ7:AQ8"/>
    <mergeCell ref="AR7:AR8"/>
    <mergeCell ref="AS7:AS8"/>
    <mergeCell ref="AT7:AT8"/>
    <mergeCell ref="AU7:AU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H9:H10"/>
    <mergeCell ref="I9:I10"/>
    <mergeCell ref="J9:J10"/>
    <mergeCell ref="K9:K10"/>
    <mergeCell ref="AV7:AV8"/>
    <mergeCell ref="AW7:AW8"/>
    <mergeCell ref="AX7:AX8"/>
    <mergeCell ref="Z7:AA7"/>
    <mergeCell ref="I7:I8"/>
    <mergeCell ref="J7:J8"/>
    <mergeCell ref="K7:K8"/>
    <mergeCell ref="L7:L8"/>
    <mergeCell ref="M7:M8"/>
    <mergeCell ref="N7:O7"/>
    <mergeCell ref="AB9:AC9"/>
    <mergeCell ref="AD9:AE9"/>
    <mergeCell ref="AF9:AG9"/>
    <mergeCell ref="AH9:AI9"/>
    <mergeCell ref="L9:L10"/>
    <mergeCell ref="M9:M10"/>
    <mergeCell ref="N9:O9"/>
    <mergeCell ref="R9:S9"/>
    <mergeCell ref="AZ9:AZ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T9:AT10"/>
    <mergeCell ref="AU9:AU10"/>
    <mergeCell ref="AV9:AV10"/>
    <mergeCell ref="AW9:AW10"/>
    <mergeCell ref="AX9:AX10"/>
    <mergeCell ref="AY9:AY10"/>
    <mergeCell ref="AJ9:AK9"/>
    <mergeCell ref="AL9:AM9"/>
    <mergeCell ref="AO9:AO10"/>
    <mergeCell ref="AQ9:AQ10"/>
    <mergeCell ref="AR9:AR10"/>
    <mergeCell ref="AS9:AS10"/>
    <mergeCell ref="F9:F10"/>
    <mergeCell ref="G9:G10"/>
    <mergeCell ref="X9:Y9"/>
    <mergeCell ref="Z9:AA9"/>
    <mergeCell ref="X11:Y11"/>
    <mergeCell ref="Z11:AA11"/>
    <mergeCell ref="AB11:AC11"/>
    <mergeCell ref="AD11:AE11"/>
    <mergeCell ref="J11:J12"/>
    <mergeCell ref="K11:K12"/>
    <mergeCell ref="L11:L12"/>
    <mergeCell ref="M11:M12"/>
    <mergeCell ref="N11:O11"/>
    <mergeCell ref="P11:Q11"/>
    <mergeCell ref="T9:U9"/>
    <mergeCell ref="V9:W9"/>
    <mergeCell ref="AX11:AX12"/>
    <mergeCell ref="AY11:AY12"/>
    <mergeCell ref="AZ11:AZ12"/>
    <mergeCell ref="A13:A14"/>
    <mergeCell ref="B13:B14"/>
    <mergeCell ref="C13:C14"/>
    <mergeCell ref="D13:D14"/>
    <mergeCell ref="E13:E14"/>
    <mergeCell ref="F13:F14"/>
    <mergeCell ref="G13:G14"/>
    <mergeCell ref="AR11:AR12"/>
    <mergeCell ref="AS11:AS12"/>
    <mergeCell ref="AT11:AT12"/>
    <mergeCell ref="AU11:AU12"/>
    <mergeCell ref="AV11:AV12"/>
    <mergeCell ref="AW11:AW12"/>
    <mergeCell ref="AF11:AG11"/>
    <mergeCell ref="AH11:AI11"/>
    <mergeCell ref="AJ11:AK11"/>
    <mergeCell ref="AL11:AM11"/>
    <mergeCell ref="AO11:AO12"/>
    <mergeCell ref="AP11:AP12"/>
    <mergeCell ref="T11:U11"/>
    <mergeCell ref="V11:W11"/>
    <mergeCell ref="AY13:AY14"/>
    <mergeCell ref="AZ13:AZ14"/>
    <mergeCell ref="A15:A16"/>
    <mergeCell ref="B15:B16"/>
    <mergeCell ref="C15:C16"/>
    <mergeCell ref="D15:D16"/>
    <mergeCell ref="E15:E16"/>
    <mergeCell ref="AO13:AO14"/>
    <mergeCell ref="AP13:AP14"/>
    <mergeCell ref="AQ13:AQ14"/>
    <mergeCell ref="AS13:AS14"/>
    <mergeCell ref="AT13:AT14"/>
    <mergeCell ref="AU13:AU14"/>
    <mergeCell ref="AB13:AC13"/>
    <mergeCell ref="AD13:AE13"/>
    <mergeCell ref="AF13:AG13"/>
    <mergeCell ref="AH13:AI13"/>
    <mergeCell ref="AJ13:AK13"/>
    <mergeCell ref="AL13:AM13"/>
    <mergeCell ref="N13:O13"/>
    <mergeCell ref="P13:Q13"/>
    <mergeCell ref="R13:S13"/>
    <mergeCell ref="V13:W13"/>
    <mergeCell ref="X13:Y13"/>
    <mergeCell ref="H15:H16"/>
    <mergeCell ref="I15:I16"/>
    <mergeCell ref="J15:J16"/>
    <mergeCell ref="K15:K16"/>
    <mergeCell ref="AV13:AV14"/>
    <mergeCell ref="AW13:AW14"/>
    <mergeCell ref="AX13:AX14"/>
    <mergeCell ref="Z13:AA13"/>
    <mergeCell ref="H13:H14"/>
    <mergeCell ref="I13:I14"/>
    <mergeCell ref="J13:J14"/>
    <mergeCell ref="K13:K14"/>
    <mergeCell ref="L13:L14"/>
    <mergeCell ref="M13:M14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AZ15:AZ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T15:AT16"/>
    <mergeCell ref="AU15:AU16"/>
    <mergeCell ref="AV15:AV16"/>
    <mergeCell ref="AW15:AW16"/>
    <mergeCell ref="AX15:AX16"/>
    <mergeCell ref="AY15:AY16"/>
    <mergeCell ref="AJ15:AK15"/>
    <mergeCell ref="AL15:AM15"/>
    <mergeCell ref="AO15:AO16"/>
    <mergeCell ref="AP15:AP16"/>
    <mergeCell ref="AQ15:AQ16"/>
    <mergeCell ref="AR15:AR16"/>
    <mergeCell ref="F15:F16"/>
    <mergeCell ref="G15:G16"/>
    <mergeCell ref="X15:Y15"/>
    <mergeCell ref="Z15:AA15"/>
    <mergeCell ref="V17:W17"/>
    <mergeCell ref="Z17:AA17"/>
    <mergeCell ref="AB17:AC17"/>
    <mergeCell ref="AD17:AE17"/>
    <mergeCell ref="J17:J18"/>
    <mergeCell ref="K17:K18"/>
    <mergeCell ref="L17:L18"/>
    <mergeCell ref="M17:M18"/>
    <mergeCell ref="N17:O17"/>
    <mergeCell ref="P17:Q17"/>
    <mergeCell ref="R15:S15"/>
    <mergeCell ref="T15:U15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G19:G20"/>
    <mergeCell ref="AQ17:AQ18"/>
    <mergeCell ref="AR17:AR18"/>
    <mergeCell ref="AS17:AS18"/>
    <mergeCell ref="AU17:AU18"/>
    <mergeCell ref="AV17:AV18"/>
    <mergeCell ref="AW17:AW18"/>
    <mergeCell ref="AF17:AG17"/>
    <mergeCell ref="AH17:AI17"/>
    <mergeCell ref="AJ17:AK17"/>
    <mergeCell ref="AL17:AM17"/>
    <mergeCell ref="AO17:AO18"/>
    <mergeCell ref="AP17:AP18"/>
    <mergeCell ref="R17:S17"/>
    <mergeCell ref="T17:U17"/>
    <mergeCell ref="AY19:AY20"/>
    <mergeCell ref="AZ19:AZ20"/>
    <mergeCell ref="A21:A22"/>
    <mergeCell ref="B21:B22"/>
    <mergeCell ref="C21:C22"/>
    <mergeCell ref="D21:D22"/>
    <mergeCell ref="E21:E22"/>
    <mergeCell ref="AO19:AO20"/>
    <mergeCell ref="AP19:AP20"/>
    <mergeCell ref="AQ19:AQ20"/>
    <mergeCell ref="AR19:AR20"/>
    <mergeCell ref="AS19:AS20"/>
    <mergeCell ref="AT19:AT20"/>
    <mergeCell ref="AB19:AC19"/>
    <mergeCell ref="AD19:AE19"/>
    <mergeCell ref="AF19:AG19"/>
    <mergeCell ref="AH19:AI19"/>
    <mergeCell ref="AJ19:AK19"/>
    <mergeCell ref="AL19:AM19"/>
    <mergeCell ref="N19:O19"/>
    <mergeCell ref="P19:Q19"/>
    <mergeCell ref="R19:S19"/>
    <mergeCell ref="T19:U19"/>
    <mergeCell ref="V19:W19"/>
    <mergeCell ref="H21:H22"/>
    <mergeCell ref="I21:I22"/>
    <mergeCell ref="J21:J22"/>
    <mergeCell ref="K21:K22"/>
    <mergeCell ref="AV19:AV20"/>
    <mergeCell ref="AW19:AW20"/>
    <mergeCell ref="AX19:AX20"/>
    <mergeCell ref="X19:Y19"/>
    <mergeCell ref="H19:H20"/>
    <mergeCell ref="I19:I20"/>
    <mergeCell ref="J19:J20"/>
    <mergeCell ref="K19:K20"/>
    <mergeCell ref="L19:L20"/>
    <mergeCell ref="M19:M20"/>
    <mergeCell ref="Z21:AA21"/>
    <mergeCell ref="AD21:AE21"/>
    <mergeCell ref="AF21:AG21"/>
    <mergeCell ref="AH21:AI21"/>
    <mergeCell ref="L21:L22"/>
    <mergeCell ref="M21:M22"/>
    <mergeCell ref="N21:O21"/>
    <mergeCell ref="P21:Q21"/>
    <mergeCell ref="AZ21:AZ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S21:AS22"/>
    <mergeCell ref="AT21:AT22"/>
    <mergeCell ref="AU21:AU22"/>
    <mergeCell ref="AW21:AW22"/>
    <mergeCell ref="AX21:AX22"/>
    <mergeCell ref="AY21:AY22"/>
    <mergeCell ref="AJ21:AK21"/>
    <mergeCell ref="AL21:AM21"/>
    <mergeCell ref="AO21:AO22"/>
    <mergeCell ref="AP21:AP22"/>
    <mergeCell ref="AQ21:AQ22"/>
    <mergeCell ref="AR21:AR22"/>
    <mergeCell ref="F21:F22"/>
    <mergeCell ref="G21:G22"/>
    <mergeCell ref="V21:W21"/>
    <mergeCell ref="X21:Y21"/>
    <mergeCell ref="V23:W23"/>
    <mergeCell ref="X23:Y23"/>
    <mergeCell ref="Z23:AA23"/>
    <mergeCell ref="AB23:AC23"/>
    <mergeCell ref="J23:J24"/>
    <mergeCell ref="K23:K24"/>
    <mergeCell ref="L23:L24"/>
    <mergeCell ref="M23:M24"/>
    <mergeCell ref="N23:O23"/>
    <mergeCell ref="P23:Q23"/>
    <mergeCell ref="R21:S21"/>
    <mergeCell ref="T21:U21"/>
    <mergeCell ref="AX23:AX24"/>
    <mergeCell ref="AY23:AY24"/>
    <mergeCell ref="AZ23:AZ24"/>
    <mergeCell ref="A25:A26"/>
    <mergeCell ref="B25:B26"/>
    <mergeCell ref="C25:C26"/>
    <mergeCell ref="D25:D26"/>
    <mergeCell ref="E25:E26"/>
    <mergeCell ref="F25:F26"/>
    <mergeCell ref="G25:G26"/>
    <mergeCell ref="AQ23:AQ24"/>
    <mergeCell ref="AR23:AR24"/>
    <mergeCell ref="AS23:AS24"/>
    <mergeCell ref="AT23:AT24"/>
    <mergeCell ref="AU23:AU24"/>
    <mergeCell ref="AV23:AV24"/>
    <mergeCell ref="AF23:AG23"/>
    <mergeCell ref="AH23:AI23"/>
    <mergeCell ref="AJ23:AK23"/>
    <mergeCell ref="AL23:AM23"/>
    <mergeCell ref="AO23:AO24"/>
    <mergeCell ref="AP23:AP24"/>
    <mergeCell ref="R23:S23"/>
    <mergeCell ref="T23:U23"/>
    <mergeCell ref="R25:S25"/>
    <mergeCell ref="T25:U25"/>
    <mergeCell ref="V25:W25"/>
    <mergeCell ref="X25:Y25"/>
    <mergeCell ref="H25:H26"/>
    <mergeCell ref="I25:I26"/>
    <mergeCell ref="J25:J26"/>
    <mergeCell ref="K25:K26"/>
    <mergeCell ref="L25:L26"/>
    <mergeCell ref="M25:M26"/>
    <mergeCell ref="AU25:AU26"/>
    <mergeCell ref="AV25:AV26"/>
    <mergeCell ref="AW25:AW26"/>
    <mergeCell ref="AY25:AY26"/>
    <mergeCell ref="AZ25:AZ26"/>
    <mergeCell ref="A27:A28"/>
    <mergeCell ref="B27:B28"/>
    <mergeCell ref="C27:C28"/>
    <mergeCell ref="D27:D28"/>
    <mergeCell ref="E27:E28"/>
    <mergeCell ref="AO25:AO26"/>
    <mergeCell ref="AP25:AP26"/>
    <mergeCell ref="AQ25:AQ26"/>
    <mergeCell ref="AR25:AR26"/>
    <mergeCell ref="AS25:AS26"/>
    <mergeCell ref="AT25:AT26"/>
    <mergeCell ref="Z25:AA25"/>
    <mergeCell ref="AB25:AC25"/>
    <mergeCell ref="AD25:AE25"/>
    <mergeCell ref="AH25:AI25"/>
    <mergeCell ref="AJ25:AK25"/>
    <mergeCell ref="AL25:AM25"/>
    <mergeCell ref="N25:O25"/>
    <mergeCell ref="P25:Q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O27:AO28"/>
    <mergeCell ref="AP27:AP28"/>
    <mergeCell ref="AQ27:AQ28"/>
    <mergeCell ref="AR27:AR28"/>
    <mergeCell ref="V27:W27"/>
    <mergeCell ref="X27:Y27"/>
    <mergeCell ref="Z27:AA27"/>
    <mergeCell ref="AB27:AC27"/>
    <mergeCell ref="AD27:AE27"/>
    <mergeCell ref="AF27:AG27"/>
    <mergeCell ref="J29:J30"/>
    <mergeCell ref="K29:K30"/>
    <mergeCell ref="L29:L30"/>
    <mergeCell ref="M29:M30"/>
    <mergeCell ref="N29:O29"/>
    <mergeCell ref="P29:Q29"/>
    <mergeCell ref="AZ27:AZ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S27:AS28"/>
    <mergeCell ref="AT27:AT28"/>
    <mergeCell ref="AU27:AU28"/>
    <mergeCell ref="AV27:AV28"/>
    <mergeCell ref="AW27:AW28"/>
    <mergeCell ref="AX27:AX28"/>
    <mergeCell ref="AJ27:AK27"/>
    <mergeCell ref="AL27:AM27"/>
    <mergeCell ref="AW29:AW30"/>
    <mergeCell ref="AX29:AX30"/>
    <mergeCell ref="AY29:AY30"/>
    <mergeCell ref="N31:AK31"/>
    <mergeCell ref="B33:H33"/>
    <mergeCell ref="M33:AB33"/>
    <mergeCell ref="AQ29:AQ30"/>
    <mergeCell ref="AR29:AR30"/>
    <mergeCell ref="AS29:AS30"/>
    <mergeCell ref="AT29:AT30"/>
    <mergeCell ref="AU29:AU30"/>
    <mergeCell ref="AV29:AV30"/>
    <mergeCell ref="AD29:AE29"/>
    <mergeCell ref="AF29:AG29"/>
    <mergeCell ref="AH29:AI29"/>
    <mergeCell ref="AL29:AM29"/>
    <mergeCell ref="AO29:AO30"/>
    <mergeCell ref="AP29:AP30"/>
    <mergeCell ref="R29:S29"/>
    <mergeCell ref="T29:U29"/>
    <mergeCell ref="V29:W29"/>
    <mergeCell ref="X29:Y29"/>
    <mergeCell ref="Z29:AA29"/>
    <mergeCell ref="AB29:AC29"/>
  </mergeCells>
  <conditionalFormatting sqref="K7:K24 K29:K30">
    <cfRule type="cellIs" dxfId="2105" priority="556" stopIfTrue="1" operator="equal">
      <formula>#REF!</formula>
    </cfRule>
    <cfRule type="cellIs" dxfId="2104" priority="557" stopIfTrue="1" operator="equal">
      <formula>#REF!</formula>
    </cfRule>
  </conditionalFormatting>
  <conditionalFormatting sqref="K25:K26">
    <cfRule type="cellIs" dxfId="2103" priority="554" stopIfTrue="1" operator="equal">
      <formula>#REF!</formula>
    </cfRule>
    <cfRule type="cellIs" dxfId="2102" priority="555" stopIfTrue="1" operator="equal">
      <formula>#REF!</formula>
    </cfRule>
  </conditionalFormatting>
  <conditionalFormatting sqref="K27:K28">
    <cfRule type="cellIs" dxfId="2101" priority="552" stopIfTrue="1" operator="equal">
      <formula>#REF!</formula>
    </cfRule>
    <cfRule type="cellIs" dxfId="2100" priority="553" stopIfTrue="1" operator="equal">
      <formula>#REF!</formula>
    </cfRule>
  </conditionalFormatting>
  <conditionalFormatting sqref="AJ16">
    <cfRule type="cellIs" dxfId="2099" priority="548" stopIfTrue="1" operator="notEqual">
      <formula>W30</formula>
    </cfRule>
    <cfRule type="expression" dxfId="2098" priority="549" stopIfTrue="1">
      <formula>$N$7=9</formula>
    </cfRule>
  </conditionalFormatting>
  <conditionalFormatting sqref="AK16">
    <cfRule type="cellIs" dxfId="2097" priority="550" stopIfTrue="1" operator="notEqual">
      <formula>V30</formula>
    </cfRule>
    <cfRule type="expression" dxfId="2096" priority="551" stopIfTrue="1">
      <formula>$N$7=9</formula>
    </cfRule>
  </conditionalFormatting>
  <conditionalFormatting sqref="AH18">
    <cfRule type="cellIs" dxfId="2095" priority="544" stopIfTrue="1" operator="notEqual">
      <formula>Y28</formula>
    </cfRule>
    <cfRule type="expression" dxfId="2094" priority="545" stopIfTrue="1">
      <formula>$N$7=5</formula>
    </cfRule>
  </conditionalFormatting>
  <conditionalFormatting sqref="AI18">
    <cfRule type="cellIs" dxfId="2093" priority="546" stopIfTrue="1" operator="notEqual">
      <formula>X28</formula>
    </cfRule>
    <cfRule type="expression" dxfId="2092" priority="547" stopIfTrue="1">
      <formula>$N$7=5</formula>
    </cfRule>
  </conditionalFormatting>
  <conditionalFormatting sqref="AF20">
    <cfRule type="cellIs" dxfId="2091" priority="540" stopIfTrue="1" operator="notEqual">
      <formula>AA26</formula>
    </cfRule>
    <cfRule type="expression" dxfId="2090" priority="541" stopIfTrue="1">
      <formula>$N$7=5</formula>
    </cfRule>
  </conditionalFormatting>
  <conditionalFormatting sqref="AG20">
    <cfRule type="cellIs" dxfId="2089" priority="542" stopIfTrue="1" operator="notEqual">
      <formula>Z26</formula>
    </cfRule>
    <cfRule type="expression" dxfId="2088" priority="543" stopIfTrue="1">
      <formula>$N$7=5</formula>
    </cfRule>
  </conditionalFormatting>
  <conditionalFormatting sqref="AD22">
    <cfRule type="cellIs" dxfId="2087" priority="536" stopIfTrue="1" operator="notEqual">
      <formula>AC24</formula>
    </cfRule>
    <cfRule type="expression" dxfId="2086" priority="537" stopIfTrue="1">
      <formula>$N$7=5</formula>
    </cfRule>
  </conditionalFormatting>
  <conditionalFormatting sqref="AE22">
    <cfRule type="cellIs" dxfId="2085" priority="538" stopIfTrue="1" operator="notEqual">
      <formula>AB24</formula>
    </cfRule>
    <cfRule type="expression" dxfId="2084" priority="539" stopIfTrue="1">
      <formula>$N$7=5</formula>
    </cfRule>
  </conditionalFormatting>
  <conditionalFormatting sqref="AB24">
    <cfRule type="cellIs" dxfId="2083" priority="532" stopIfTrue="1" operator="notEqual">
      <formula>AE22</formula>
    </cfRule>
    <cfRule type="expression" dxfId="2082" priority="533" stopIfTrue="1">
      <formula>$N$7=5</formula>
    </cfRule>
  </conditionalFormatting>
  <conditionalFormatting sqref="AC24">
    <cfRule type="cellIs" dxfId="2081" priority="534" stopIfTrue="1" operator="notEqual">
      <formula>AD22</formula>
    </cfRule>
    <cfRule type="expression" dxfId="2080" priority="535" stopIfTrue="1">
      <formula>$N$7=5</formula>
    </cfRule>
  </conditionalFormatting>
  <conditionalFormatting sqref="Z26">
    <cfRule type="cellIs" dxfId="2079" priority="528" stopIfTrue="1" operator="notEqual">
      <formula>AG20</formula>
    </cfRule>
    <cfRule type="expression" dxfId="2078" priority="529" stopIfTrue="1">
      <formula>$N$7=5</formula>
    </cfRule>
  </conditionalFormatting>
  <conditionalFormatting sqref="AA26">
    <cfRule type="cellIs" dxfId="2077" priority="530" stopIfTrue="1" operator="notEqual">
      <formula>AF20</formula>
    </cfRule>
    <cfRule type="expression" dxfId="2076" priority="531" stopIfTrue="1">
      <formula>$N$7=5</formula>
    </cfRule>
  </conditionalFormatting>
  <conditionalFormatting sqref="X28">
    <cfRule type="cellIs" dxfId="2075" priority="524" stopIfTrue="1" operator="notEqual">
      <formula>AI18</formula>
    </cfRule>
    <cfRule type="expression" dxfId="2074" priority="525" stopIfTrue="1">
      <formula>$N$7=5</formula>
    </cfRule>
  </conditionalFormatting>
  <conditionalFormatting sqref="Y28">
    <cfRule type="cellIs" dxfId="2073" priority="526" stopIfTrue="1" operator="notEqual">
      <formula>AH18</formula>
    </cfRule>
    <cfRule type="expression" dxfId="2072" priority="527" stopIfTrue="1">
      <formula>$N$7=5</formula>
    </cfRule>
  </conditionalFormatting>
  <conditionalFormatting sqref="V30">
    <cfRule type="cellIs" dxfId="2071" priority="520" stopIfTrue="1" operator="notEqual">
      <formula>AK16</formula>
    </cfRule>
    <cfRule type="expression" dxfId="2070" priority="521" stopIfTrue="1">
      <formula>$N$7=9</formula>
    </cfRule>
  </conditionalFormatting>
  <conditionalFormatting sqref="W30">
    <cfRule type="cellIs" dxfId="2069" priority="522" stopIfTrue="1" operator="notEqual">
      <formula>AJ16</formula>
    </cfRule>
    <cfRule type="expression" dxfId="2068" priority="523" stopIfTrue="1">
      <formula>$N$7=9</formula>
    </cfRule>
  </conditionalFormatting>
  <conditionalFormatting sqref="AJ18">
    <cfRule type="cellIs" dxfId="2067" priority="516" stopIfTrue="1" operator="notEqual">
      <formula>Y30</formula>
    </cfRule>
    <cfRule type="expression" dxfId="2066" priority="517" stopIfTrue="1">
      <formula>$N$7=11</formula>
    </cfRule>
  </conditionalFormatting>
  <conditionalFormatting sqref="AK18">
    <cfRule type="cellIs" dxfId="2065" priority="518" stopIfTrue="1" operator="notEqual">
      <formula>X30</formula>
    </cfRule>
    <cfRule type="expression" dxfId="2064" priority="519" stopIfTrue="1">
      <formula>$N$7=11</formula>
    </cfRule>
  </conditionalFormatting>
  <conditionalFormatting sqref="AH20">
    <cfRule type="cellIs" dxfId="2063" priority="512" stopIfTrue="1" operator="notEqual">
      <formula>AA28</formula>
    </cfRule>
    <cfRule type="expression" dxfId="2062" priority="513" stopIfTrue="1">
      <formula>$N$7=6</formula>
    </cfRule>
  </conditionalFormatting>
  <conditionalFormatting sqref="AI20">
    <cfRule type="cellIs" dxfId="2061" priority="514" stopIfTrue="1" operator="notEqual">
      <formula>Z28</formula>
    </cfRule>
    <cfRule type="expression" dxfId="2060" priority="515" stopIfTrue="1">
      <formula>$N$7=6</formula>
    </cfRule>
  </conditionalFormatting>
  <conditionalFormatting sqref="AF22">
    <cfRule type="cellIs" dxfId="2059" priority="508" stopIfTrue="1" operator="notEqual">
      <formula>AC26</formula>
    </cfRule>
    <cfRule type="expression" dxfId="2058" priority="509" stopIfTrue="1">
      <formula>$N$7=6</formula>
    </cfRule>
  </conditionalFormatting>
  <conditionalFormatting sqref="AG22">
    <cfRule type="cellIs" dxfId="2057" priority="510" stopIfTrue="1" operator="notEqual">
      <formula>AB26</formula>
    </cfRule>
    <cfRule type="expression" dxfId="2056" priority="511" stopIfTrue="1">
      <formula>$N$7=6</formula>
    </cfRule>
  </conditionalFormatting>
  <conditionalFormatting sqref="AB26">
    <cfRule type="cellIs" dxfId="2055" priority="504" stopIfTrue="1" operator="notEqual">
      <formula>AG22</formula>
    </cfRule>
    <cfRule type="expression" dxfId="2054" priority="505" stopIfTrue="1">
      <formula>$N$7=6</formula>
    </cfRule>
  </conditionalFormatting>
  <conditionalFormatting sqref="AC26">
    <cfRule type="cellIs" dxfId="2053" priority="506" stopIfTrue="1" operator="notEqual">
      <formula>AF22</formula>
    </cfRule>
    <cfRule type="expression" dxfId="2052" priority="507" stopIfTrue="1">
      <formula>$N$7=6</formula>
    </cfRule>
  </conditionalFormatting>
  <conditionalFormatting sqref="Z28">
    <cfRule type="cellIs" dxfId="2051" priority="500" stopIfTrue="1" operator="notEqual">
      <formula>AI20</formula>
    </cfRule>
    <cfRule type="expression" dxfId="2050" priority="501" stopIfTrue="1">
      <formula>$N$7=6</formula>
    </cfRule>
  </conditionalFormatting>
  <conditionalFormatting sqref="AA28">
    <cfRule type="cellIs" dxfId="2049" priority="502" stopIfTrue="1" operator="notEqual">
      <formula>AH20</formula>
    </cfRule>
    <cfRule type="expression" dxfId="2048" priority="503" stopIfTrue="1">
      <formula>$N$7=6</formula>
    </cfRule>
  </conditionalFormatting>
  <conditionalFormatting sqref="X30">
    <cfRule type="cellIs" dxfId="2047" priority="496" stopIfTrue="1" operator="notEqual">
      <formula>AK18</formula>
    </cfRule>
    <cfRule type="expression" dxfId="2046" priority="497" stopIfTrue="1">
      <formula>$N$7=11</formula>
    </cfRule>
  </conditionalFormatting>
  <conditionalFormatting sqref="Y30">
    <cfRule type="cellIs" dxfId="2045" priority="498" stopIfTrue="1" operator="notEqual">
      <formula>AJ18</formula>
    </cfRule>
    <cfRule type="expression" dxfId="2044" priority="499" stopIfTrue="1">
      <formula>$N$7=11</formula>
    </cfRule>
  </conditionalFormatting>
  <conditionalFormatting sqref="P8">
    <cfRule type="cellIs" dxfId="2043" priority="492" stopIfTrue="1" operator="notEqual">
      <formula>O10</formula>
    </cfRule>
    <cfRule type="expression" dxfId="2042" priority="493" stopIfTrue="1">
      <formula>$N$7=2</formula>
    </cfRule>
  </conditionalFormatting>
  <conditionalFormatting sqref="Q8">
    <cfRule type="cellIs" dxfId="2041" priority="494" stopIfTrue="1" operator="notEqual">
      <formula>N10</formula>
    </cfRule>
    <cfRule type="expression" dxfId="2040" priority="495" stopIfTrue="1">
      <formula>$N$7=2</formula>
    </cfRule>
  </conditionalFormatting>
  <conditionalFormatting sqref="N10">
    <cfRule type="cellIs" dxfId="2039" priority="488" stopIfTrue="1" operator="notEqual">
      <formula>Q8</formula>
    </cfRule>
    <cfRule type="expression" dxfId="2038" priority="489" stopIfTrue="1">
      <formula>$N$7=2</formula>
    </cfRule>
  </conditionalFormatting>
  <conditionalFormatting sqref="O10">
    <cfRule type="cellIs" dxfId="2037" priority="490" stopIfTrue="1" operator="notEqual">
      <formula>P8</formula>
    </cfRule>
    <cfRule type="expression" dxfId="2036" priority="491" stopIfTrue="1">
      <formula>$N$7=2</formula>
    </cfRule>
  </conditionalFormatting>
  <conditionalFormatting sqref="R8">
    <cfRule type="cellIs" dxfId="2035" priority="484" stopIfTrue="1" operator="notEqual">
      <formula>O12</formula>
    </cfRule>
    <cfRule type="expression" dxfId="2034" priority="485" stopIfTrue="1">
      <formula>$N$7=3</formula>
    </cfRule>
  </conditionalFormatting>
  <conditionalFormatting sqref="S8">
    <cfRule type="cellIs" dxfId="2033" priority="486" stopIfTrue="1" operator="notEqual">
      <formula>N12</formula>
    </cfRule>
    <cfRule type="expression" dxfId="2032" priority="487" stopIfTrue="1">
      <formula>$N$7=3</formula>
    </cfRule>
  </conditionalFormatting>
  <conditionalFormatting sqref="N12">
    <cfRule type="cellIs" dxfId="2031" priority="480" stopIfTrue="1" operator="notEqual">
      <formula>S8</formula>
    </cfRule>
    <cfRule type="expression" dxfId="2030" priority="481" stopIfTrue="1">
      <formula>$N$7=3</formula>
    </cfRule>
  </conditionalFormatting>
  <conditionalFormatting sqref="O12">
    <cfRule type="cellIs" dxfId="2029" priority="482" stopIfTrue="1" operator="notEqual">
      <formula>R8</formula>
    </cfRule>
    <cfRule type="expression" dxfId="2028" priority="483" stopIfTrue="1">
      <formula>$N$7=3</formula>
    </cfRule>
  </conditionalFormatting>
  <conditionalFormatting sqref="AJ20">
    <cfRule type="cellIs" dxfId="2027" priority="476" stopIfTrue="1" operator="notEqual">
      <formula>AA30</formula>
    </cfRule>
    <cfRule type="expression" dxfId="2026" priority="477" stopIfTrue="1">
      <formula>$N$7=2</formula>
    </cfRule>
  </conditionalFormatting>
  <conditionalFormatting sqref="AK20">
    <cfRule type="cellIs" dxfId="2025" priority="478" stopIfTrue="1" operator="notEqual">
      <formula>Z30</formula>
    </cfRule>
    <cfRule type="expression" dxfId="2024" priority="479" stopIfTrue="1">
      <formula>$N$7=2</formula>
    </cfRule>
  </conditionalFormatting>
  <conditionalFormatting sqref="AH22">
    <cfRule type="cellIs" dxfId="2023" priority="472" stopIfTrue="1" operator="notEqual">
      <formula>AC28</formula>
    </cfRule>
    <cfRule type="expression" dxfId="2022" priority="473" stopIfTrue="1">
      <formula>$N$7=7</formula>
    </cfRule>
  </conditionalFormatting>
  <conditionalFormatting sqref="AI22">
    <cfRule type="cellIs" dxfId="2021" priority="474" stopIfTrue="1" operator="notEqual">
      <formula>AB28</formula>
    </cfRule>
    <cfRule type="expression" dxfId="2020" priority="475" stopIfTrue="1">
      <formula>$N$7=7</formula>
    </cfRule>
  </conditionalFormatting>
  <conditionalFormatting sqref="AF24">
    <cfRule type="cellIs" dxfId="2019" priority="468" stopIfTrue="1" operator="notEqual">
      <formula>AE26</formula>
    </cfRule>
    <cfRule type="expression" dxfId="2018" priority="469" stopIfTrue="1">
      <formula>$N$7=7</formula>
    </cfRule>
  </conditionalFormatting>
  <conditionalFormatting sqref="AG24">
    <cfRule type="cellIs" dxfId="2017" priority="470" stopIfTrue="1" operator="notEqual">
      <formula>AD26</formula>
    </cfRule>
    <cfRule type="expression" dxfId="2016" priority="471" stopIfTrue="1">
      <formula>$N$7=7</formula>
    </cfRule>
  </conditionalFormatting>
  <conditionalFormatting sqref="AD26">
    <cfRule type="cellIs" dxfId="2015" priority="464" stopIfTrue="1" operator="notEqual">
      <formula>AG24</formula>
    </cfRule>
    <cfRule type="expression" dxfId="2014" priority="465" stopIfTrue="1">
      <formula>$N$7=7</formula>
    </cfRule>
  </conditionalFormatting>
  <conditionalFormatting sqref="AE26">
    <cfRule type="cellIs" dxfId="2013" priority="466" stopIfTrue="1" operator="notEqual">
      <formula>AF24</formula>
    </cfRule>
    <cfRule type="expression" dxfId="2012" priority="467" stopIfTrue="1">
      <formula>$N$7=7</formula>
    </cfRule>
  </conditionalFormatting>
  <conditionalFormatting sqref="AB28">
    <cfRule type="cellIs" dxfId="2011" priority="460" stopIfTrue="1" operator="notEqual">
      <formula>AI22</formula>
    </cfRule>
    <cfRule type="expression" dxfId="2010" priority="461" stopIfTrue="1">
      <formula>$N$7=7</formula>
    </cfRule>
  </conditionalFormatting>
  <conditionalFormatting sqref="AC28">
    <cfRule type="cellIs" dxfId="2009" priority="462" stopIfTrue="1" operator="notEqual">
      <formula>AH22</formula>
    </cfRule>
    <cfRule type="expression" dxfId="2008" priority="463" stopIfTrue="1">
      <formula>$N$7=7</formula>
    </cfRule>
  </conditionalFormatting>
  <conditionalFormatting sqref="Z30">
    <cfRule type="cellIs" dxfId="2007" priority="456" stopIfTrue="1" operator="notEqual">
      <formula>AK20</formula>
    </cfRule>
    <cfRule type="expression" dxfId="2006" priority="457" stopIfTrue="1">
      <formula>$N$7=2</formula>
    </cfRule>
  </conditionalFormatting>
  <conditionalFormatting sqref="AA30">
    <cfRule type="cellIs" dxfId="2005" priority="458" stopIfTrue="1" operator="notEqual">
      <formula>AJ20</formula>
    </cfRule>
    <cfRule type="expression" dxfId="2004" priority="459" stopIfTrue="1">
      <formula>$N$7=2</formula>
    </cfRule>
  </conditionalFormatting>
  <conditionalFormatting sqref="AJ22">
    <cfRule type="cellIs" dxfId="2003" priority="452" stopIfTrue="1" operator="notEqual">
      <formula>AC30</formula>
    </cfRule>
    <cfRule type="expression" dxfId="2002" priority="453" stopIfTrue="1">
      <formula>$N$7=4</formula>
    </cfRule>
  </conditionalFormatting>
  <conditionalFormatting sqref="AK22">
    <cfRule type="cellIs" dxfId="2001" priority="454" stopIfTrue="1" operator="notEqual">
      <formula>AB30</formula>
    </cfRule>
    <cfRule type="expression" dxfId="2000" priority="455" stopIfTrue="1">
      <formula>$N$7=4</formula>
    </cfRule>
  </conditionalFormatting>
  <conditionalFormatting sqref="AH24">
    <cfRule type="cellIs" dxfId="1999" priority="448" stopIfTrue="1" operator="notEqual">
      <formula>AE28</formula>
    </cfRule>
    <cfRule type="expression" dxfId="1998" priority="449" stopIfTrue="1">
      <formula>$N$7=8</formula>
    </cfRule>
  </conditionalFormatting>
  <conditionalFormatting sqref="AI24">
    <cfRule type="cellIs" dxfId="1997" priority="450" stopIfTrue="1" operator="notEqual">
      <formula>AD28</formula>
    </cfRule>
    <cfRule type="expression" dxfId="1996" priority="451" stopIfTrue="1">
      <formula>$N$7=8</formula>
    </cfRule>
  </conditionalFormatting>
  <conditionalFormatting sqref="AD28">
    <cfRule type="cellIs" dxfId="1995" priority="444" stopIfTrue="1" operator="notEqual">
      <formula>AI24</formula>
    </cfRule>
    <cfRule type="expression" dxfId="1994" priority="445" stopIfTrue="1">
      <formula>$N$7=8</formula>
    </cfRule>
  </conditionalFormatting>
  <conditionalFormatting sqref="AE28">
    <cfRule type="cellIs" dxfId="1993" priority="446" stopIfTrue="1" operator="notEqual">
      <formula>AH24</formula>
    </cfRule>
    <cfRule type="expression" dxfId="1992" priority="447" stopIfTrue="1">
      <formula>$N$7=8</formula>
    </cfRule>
  </conditionalFormatting>
  <conditionalFormatting sqref="AB30">
    <cfRule type="cellIs" dxfId="1991" priority="440" stopIfTrue="1" operator="notEqual">
      <formula>AK22</formula>
    </cfRule>
    <cfRule type="expression" dxfId="1990" priority="441" stopIfTrue="1">
      <formula>$N$7=4</formula>
    </cfRule>
  </conditionalFormatting>
  <conditionalFormatting sqref="AC30">
    <cfRule type="cellIs" dxfId="1989" priority="442" stopIfTrue="1" operator="notEqual">
      <formula>AJ22</formula>
    </cfRule>
    <cfRule type="expression" dxfId="1988" priority="443" stopIfTrue="1">
      <formula>$N$7=4</formula>
    </cfRule>
  </conditionalFormatting>
  <conditionalFormatting sqref="T8">
    <cfRule type="cellIs" dxfId="1987" priority="436" stopIfTrue="1" operator="notEqual">
      <formula>O14</formula>
    </cfRule>
    <cfRule type="expression" dxfId="1986" priority="437" stopIfTrue="1">
      <formula>$N$7=4</formula>
    </cfRule>
  </conditionalFormatting>
  <conditionalFormatting sqref="U8">
    <cfRule type="cellIs" dxfId="1985" priority="438" stopIfTrue="1" operator="notEqual">
      <formula>N14</formula>
    </cfRule>
    <cfRule type="expression" dxfId="1984" priority="439" stopIfTrue="1">
      <formula>$N$7=4</formula>
    </cfRule>
  </conditionalFormatting>
  <conditionalFormatting sqref="R10">
    <cfRule type="cellIs" dxfId="1983" priority="432" stopIfTrue="1" operator="notEqual">
      <formula>Q12</formula>
    </cfRule>
    <cfRule type="expression" dxfId="1982" priority="433" stopIfTrue="1">
      <formula>$N$7=4</formula>
    </cfRule>
  </conditionalFormatting>
  <conditionalFormatting sqref="S10">
    <cfRule type="cellIs" dxfId="1981" priority="434" stopIfTrue="1" operator="notEqual">
      <formula>P12</formula>
    </cfRule>
    <cfRule type="expression" dxfId="1980" priority="435" stopIfTrue="1">
      <formula>$N$7=4</formula>
    </cfRule>
  </conditionalFormatting>
  <conditionalFormatting sqref="P12">
    <cfRule type="cellIs" dxfId="1979" priority="428" stopIfTrue="1" operator="notEqual">
      <formula>S10</formula>
    </cfRule>
    <cfRule type="expression" dxfId="1978" priority="429" stopIfTrue="1">
      <formula>$N$7=4</formula>
    </cfRule>
  </conditionalFormatting>
  <conditionalFormatting sqref="Q12">
    <cfRule type="cellIs" dxfId="1977" priority="430" stopIfTrue="1" operator="notEqual">
      <formula>R10</formula>
    </cfRule>
    <cfRule type="expression" dxfId="1976" priority="431" stopIfTrue="1">
      <formula>$N$7=4</formula>
    </cfRule>
  </conditionalFormatting>
  <conditionalFormatting sqref="N14">
    <cfRule type="cellIs" dxfId="1975" priority="424" stopIfTrue="1" operator="notEqual">
      <formula>U8</formula>
    </cfRule>
    <cfRule type="expression" dxfId="1974" priority="425" stopIfTrue="1">
      <formula>$N$7=4</formula>
    </cfRule>
  </conditionalFormatting>
  <conditionalFormatting sqref="O14">
    <cfRule type="cellIs" dxfId="1973" priority="426" stopIfTrue="1" operator="notEqual">
      <formula>T8</formula>
    </cfRule>
    <cfRule type="expression" dxfId="1972" priority="427" stopIfTrue="1">
      <formula>$N$7=4</formula>
    </cfRule>
  </conditionalFormatting>
  <conditionalFormatting sqref="V8">
    <cfRule type="cellIs" dxfId="1971" priority="420" stopIfTrue="1" operator="notEqual">
      <formula>O16</formula>
    </cfRule>
    <cfRule type="expression" dxfId="1970" priority="421" stopIfTrue="1">
      <formula>$N$7=5</formula>
    </cfRule>
  </conditionalFormatting>
  <conditionalFormatting sqref="W8">
    <cfRule type="cellIs" dxfId="1969" priority="422" stopIfTrue="1" operator="notEqual">
      <formula>N16</formula>
    </cfRule>
    <cfRule type="expression" dxfId="1968" priority="423" stopIfTrue="1">
      <formula>$N$7=5</formula>
    </cfRule>
  </conditionalFormatting>
  <conditionalFormatting sqref="T10">
    <cfRule type="cellIs" dxfId="1967" priority="416" stopIfTrue="1" operator="notEqual">
      <formula>Q14</formula>
    </cfRule>
    <cfRule type="expression" dxfId="1966" priority="417" stopIfTrue="1">
      <formula>$N$7=5</formula>
    </cfRule>
  </conditionalFormatting>
  <conditionalFormatting sqref="U10">
    <cfRule type="cellIs" dxfId="1965" priority="418" stopIfTrue="1" operator="notEqual">
      <formula>P14</formula>
    </cfRule>
    <cfRule type="expression" dxfId="1964" priority="419" stopIfTrue="1">
      <formula>$N$7=5</formula>
    </cfRule>
  </conditionalFormatting>
  <conditionalFormatting sqref="P14">
    <cfRule type="cellIs" dxfId="1963" priority="412" stopIfTrue="1" operator="notEqual">
      <formula>U10</formula>
    </cfRule>
    <cfRule type="expression" dxfId="1962" priority="413" stopIfTrue="1">
      <formula>$N$7=5</formula>
    </cfRule>
  </conditionalFormatting>
  <conditionalFormatting sqref="Q14">
    <cfRule type="cellIs" dxfId="1961" priority="414" stopIfTrue="1" operator="notEqual">
      <formula>T10</formula>
    </cfRule>
    <cfRule type="expression" dxfId="1960" priority="415" stopIfTrue="1">
      <formula>$N$7=5</formula>
    </cfRule>
  </conditionalFormatting>
  <conditionalFormatting sqref="N16">
    <cfRule type="cellIs" dxfId="1959" priority="408" stopIfTrue="1" operator="notEqual">
      <formula>W8</formula>
    </cfRule>
    <cfRule type="expression" dxfId="1958" priority="409" stopIfTrue="1">
      <formula>$N$7=5</formula>
    </cfRule>
  </conditionalFormatting>
  <conditionalFormatting sqref="O16">
    <cfRule type="cellIs" dxfId="1957" priority="410" stopIfTrue="1" operator="notEqual">
      <formula>V8</formula>
    </cfRule>
    <cfRule type="expression" dxfId="1956" priority="411" stopIfTrue="1">
      <formula>$N$7=5</formula>
    </cfRule>
  </conditionalFormatting>
  <conditionalFormatting sqref="AJ24">
    <cfRule type="cellIs" dxfId="1955" priority="404" stopIfTrue="1" operator="notEqual">
      <formula>AE30</formula>
    </cfRule>
    <cfRule type="expression" dxfId="1954" priority="405" stopIfTrue="1">
      <formula>$N$7=6</formula>
    </cfRule>
  </conditionalFormatting>
  <conditionalFormatting sqref="AK24">
    <cfRule type="cellIs" dxfId="1953" priority="406" stopIfTrue="1" operator="notEqual">
      <formula>AD30</formula>
    </cfRule>
    <cfRule type="expression" dxfId="1952" priority="407" stopIfTrue="1">
      <formula>$N$7=6</formula>
    </cfRule>
  </conditionalFormatting>
  <conditionalFormatting sqref="AH26">
    <cfRule type="cellIs" dxfId="1951" priority="400" stopIfTrue="1" operator="notEqual">
      <formula>AG28</formula>
    </cfRule>
    <cfRule type="expression" dxfId="1950" priority="401" stopIfTrue="1">
      <formula>$N$7=9</formula>
    </cfRule>
  </conditionalFormatting>
  <conditionalFormatting sqref="AI26">
    <cfRule type="cellIs" dxfId="1949" priority="402" stopIfTrue="1" operator="notEqual">
      <formula>AF28</formula>
    </cfRule>
    <cfRule type="expression" dxfId="1948" priority="403" stopIfTrue="1">
      <formula>$N$7=9</formula>
    </cfRule>
  </conditionalFormatting>
  <conditionalFormatting sqref="AF28">
    <cfRule type="cellIs" dxfId="1947" priority="396" stopIfTrue="1" operator="notEqual">
      <formula>AI26</formula>
    </cfRule>
    <cfRule type="expression" dxfId="1946" priority="397" stopIfTrue="1">
      <formula>$N$7=9</formula>
    </cfRule>
  </conditionalFormatting>
  <conditionalFormatting sqref="AG28">
    <cfRule type="cellIs" dxfId="1945" priority="398" stopIfTrue="1" operator="notEqual">
      <formula>AH26</formula>
    </cfRule>
    <cfRule type="expression" dxfId="1944" priority="399" stopIfTrue="1">
      <formula>$N$7=9</formula>
    </cfRule>
  </conditionalFormatting>
  <conditionalFormatting sqref="AD30">
    <cfRule type="cellIs" dxfId="1943" priority="392" stopIfTrue="1" operator="notEqual">
      <formula>AK24</formula>
    </cfRule>
    <cfRule type="expression" dxfId="1942" priority="393" stopIfTrue="1">
      <formula>$N$7=6</formula>
    </cfRule>
  </conditionalFormatting>
  <conditionalFormatting sqref="AE30">
    <cfRule type="cellIs" dxfId="1941" priority="394" stopIfTrue="1" operator="notEqual">
      <formula>AJ24</formula>
    </cfRule>
    <cfRule type="expression" dxfId="1940" priority="395" stopIfTrue="1">
      <formula>$N$7=6</formula>
    </cfRule>
  </conditionalFormatting>
  <conditionalFormatting sqref="X8">
    <cfRule type="cellIs" dxfId="1939" priority="388" stopIfTrue="1" operator="notEqual">
      <formula>O18</formula>
    </cfRule>
    <cfRule type="expression" dxfId="1938" priority="389" stopIfTrue="1">
      <formula>$N$7=6</formula>
    </cfRule>
  </conditionalFormatting>
  <conditionalFormatting sqref="Y8">
    <cfRule type="cellIs" dxfId="1937" priority="390" stopIfTrue="1" operator="notEqual">
      <formula>N18</formula>
    </cfRule>
    <cfRule type="expression" dxfId="1936" priority="391" stopIfTrue="1">
      <formula>$N$7=6</formula>
    </cfRule>
  </conditionalFormatting>
  <conditionalFormatting sqref="V10">
    <cfRule type="cellIs" dxfId="1935" priority="384" stopIfTrue="1" operator="notEqual">
      <formula>Q16</formula>
    </cfRule>
    <cfRule type="expression" dxfId="1934" priority="385" stopIfTrue="1">
      <formula>$N$7=6</formula>
    </cfRule>
  </conditionalFormatting>
  <conditionalFormatting sqref="W10">
    <cfRule type="cellIs" dxfId="1933" priority="386" stopIfTrue="1" operator="notEqual">
      <formula>P16</formula>
    </cfRule>
    <cfRule type="expression" dxfId="1932" priority="387" stopIfTrue="1">
      <formula>$N$7=6</formula>
    </cfRule>
  </conditionalFormatting>
  <conditionalFormatting sqref="T12">
    <cfRule type="cellIs" dxfId="1931" priority="380" stopIfTrue="1" operator="notEqual">
      <formula>S14</formula>
    </cfRule>
    <cfRule type="expression" dxfId="1930" priority="381" stopIfTrue="1">
      <formula>$N$7=6</formula>
    </cfRule>
  </conditionalFormatting>
  <conditionalFormatting sqref="U12">
    <cfRule type="cellIs" dxfId="1929" priority="382" stopIfTrue="1" operator="notEqual">
      <formula>R14</formula>
    </cfRule>
    <cfRule type="expression" dxfId="1928" priority="383" stopIfTrue="1">
      <formula>$N$7=6</formula>
    </cfRule>
  </conditionalFormatting>
  <conditionalFormatting sqref="R14">
    <cfRule type="cellIs" dxfId="1927" priority="376" stopIfTrue="1" operator="notEqual">
      <formula>U12</formula>
    </cfRule>
    <cfRule type="expression" dxfId="1926" priority="377" stopIfTrue="1">
      <formula>$N$7=6</formula>
    </cfRule>
  </conditionalFormatting>
  <conditionalFormatting sqref="S14">
    <cfRule type="cellIs" dxfId="1925" priority="378" stopIfTrue="1" operator="notEqual">
      <formula>T12</formula>
    </cfRule>
    <cfRule type="expression" dxfId="1924" priority="379" stopIfTrue="1">
      <formula>$N$7=6</formula>
    </cfRule>
  </conditionalFormatting>
  <conditionalFormatting sqref="P16">
    <cfRule type="cellIs" dxfId="1923" priority="372" stopIfTrue="1" operator="notEqual">
      <formula>W10</formula>
    </cfRule>
    <cfRule type="expression" dxfId="1922" priority="373" stopIfTrue="1">
      <formula>$N$7=6</formula>
    </cfRule>
  </conditionalFormatting>
  <conditionalFormatting sqref="Q16">
    <cfRule type="cellIs" dxfId="1921" priority="374" stopIfTrue="1" operator="notEqual">
      <formula>V10</formula>
    </cfRule>
    <cfRule type="expression" dxfId="1920" priority="375" stopIfTrue="1">
      <formula>$N$7=6</formula>
    </cfRule>
  </conditionalFormatting>
  <conditionalFormatting sqref="N18">
    <cfRule type="cellIs" dxfId="1919" priority="368" stopIfTrue="1" operator="notEqual">
      <formula>Y8</formula>
    </cfRule>
    <cfRule type="expression" dxfId="1918" priority="369" stopIfTrue="1">
      <formula>$N$7=6</formula>
    </cfRule>
  </conditionalFormatting>
  <conditionalFormatting sqref="O18">
    <cfRule type="cellIs" dxfId="1917" priority="370" stopIfTrue="1" operator="notEqual">
      <formula>X8</formula>
    </cfRule>
    <cfRule type="expression" dxfId="1916" priority="371" stopIfTrue="1">
      <formula>$N$7=6</formula>
    </cfRule>
  </conditionalFormatting>
  <conditionalFormatting sqref="AJ26">
    <cfRule type="cellIs" dxfId="1915" priority="364" stopIfTrue="1" operator="notEqual">
      <formula>AG30</formula>
    </cfRule>
    <cfRule type="expression" dxfId="1914" priority="365" stopIfTrue="1">
      <formula>$N$7=8</formula>
    </cfRule>
  </conditionalFormatting>
  <conditionalFormatting sqref="AK26">
    <cfRule type="cellIs" dxfId="1913" priority="366" stopIfTrue="1" operator="notEqual">
      <formula>AF30</formula>
    </cfRule>
    <cfRule type="expression" dxfId="1912" priority="367" stopIfTrue="1">
      <formula>$N$7=8</formula>
    </cfRule>
  </conditionalFormatting>
  <conditionalFormatting sqref="AF30">
    <cfRule type="cellIs" dxfId="1911" priority="360" stopIfTrue="1" operator="notEqual">
      <formula>AK26</formula>
    </cfRule>
    <cfRule type="expression" dxfId="1910" priority="361" stopIfTrue="1">
      <formula>$N$7=8</formula>
    </cfRule>
  </conditionalFormatting>
  <conditionalFormatting sqref="AG30">
    <cfRule type="cellIs" dxfId="1909" priority="362" stopIfTrue="1" operator="notEqual">
      <formula>AJ26</formula>
    </cfRule>
    <cfRule type="expression" dxfId="1908" priority="363" stopIfTrue="1">
      <formula>$N$7=8</formula>
    </cfRule>
  </conditionalFormatting>
  <conditionalFormatting sqref="Z8">
    <cfRule type="cellIs" dxfId="1907" priority="356" stopIfTrue="1" operator="notEqual">
      <formula>O20</formula>
    </cfRule>
    <cfRule type="expression" dxfId="1906" priority="357" stopIfTrue="1">
      <formula>$N$7=7</formula>
    </cfRule>
  </conditionalFormatting>
  <conditionalFormatting sqref="AA8">
    <cfRule type="cellIs" dxfId="1905" priority="358" stopIfTrue="1" operator="notEqual">
      <formula>N20</formula>
    </cfRule>
    <cfRule type="expression" dxfId="1904" priority="359" stopIfTrue="1">
      <formula>$N$7=7</formula>
    </cfRule>
  </conditionalFormatting>
  <conditionalFormatting sqref="X10">
    <cfRule type="cellIs" dxfId="1903" priority="352" stopIfTrue="1" operator="notEqual">
      <formula>Q18</formula>
    </cfRule>
    <cfRule type="expression" dxfId="1902" priority="353" stopIfTrue="1">
      <formula>$N$7=7</formula>
    </cfRule>
  </conditionalFormatting>
  <conditionalFormatting sqref="Y10">
    <cfRule type="cellIs" dxfId="1901" priority="354" stopIfTrue="1" operator="notEqual">
      <formula>P18</formula>
    </cfRule>
    <cfRule type="expression" dxfId="1900" priority="355" stopIfTrue="1">
      <formula>$N$7=7</formula>
    </cfRule>
  </conditionalFormatting>
  <conditionalFormatting sqref="V12">
    <cfRule type="cellIs" dxfId="1899" priority="348" stopIfTrue="1" operator="notEqual">
      <formula>S16</formula>
    </cfRule>
    <cfRule type="expression" dxfId="1898" priority="349" stopIfTrue="1">
      <formula>$N$7=7</formula>
    </cfRule>
  </conditionalFormatting>
  <conditionalFormatting sqref="W12">
    <cfRule type="cellIs" dxfId="1897" priority="350" stopIfTrue="1" operator="notEqual">
      <formula>R16</formula>
    </cfRule>
    <cfRule type="expression" dxfId="1896" priority="351" stopIfTrue="1">
      <formula>$N$7=7</formula>
    </cfRule>
  </conditionalFormatting>
  <conditionalFormatting sqref="R16">
    <cfRule type="cellIs" dxfId="1895" priority="344" stopIfTrue="1" operator="notEqual">
      <formula>W12</formula>
    </cfRule>
    <cfRule type="expression" dxfId="1894" priority="345" stopIfTrue="1">
      <formula>$N$7=7</formula>
    </cfRule>
  </conditionalFormatting>
  <conditionalFormatting sqref="S16">
    <cfRule type="cellIs" dxfId="1893" priority="346" stopIfTrue="1" operator="notEqual">
      <formula>V12</formula>
    </cfRule>
    <cfRule type="expression" dxfId="1892" priority="347" stopIfTrue="1">
      <formula>$N$7=7</formula>
    </cfRule>
  </conditionalFormatting>
  <conditionalFormatting sqref="P18">
    <cfRule type="cellIs" dxfId="1891" priority="340" stopIfTrue="1" operator="notEqual">
      <formula>Y10</formula>
    </cfRule>
    <cfRule type="expression" dxfId="1890" priority="341" stopIfTrue="1">
      <formula>$N$7=7</formula>
    </cfRule>
  </conditionalFormatting>
  <conditionalFormatting sqref="Q18">
    <cfRule type="cellIs" dxfId="1889" priority="342" stopIfTrue="1" operator="notEqual">
      <formula>X10</formula>
    </cfRule>
    <cfRule type="expression" dxfId="1888" priority="343" stopIfTrue="1">
      <formula>$N$7=7</formula>
    </cfRule>
  </conditionalFormatting>
  <conditionalFormatting sqref="N20">
    <cfRule type="cellIs" dxfId="1887" priority="336" stopIfTrue="1" operator="notEqual">
      <formula>AA8</formula>
    </cfRule>
    <cfRule type="expression" dxfId="1886" priority="337" stopIfTrue="1">
      <formula>$N$7=7</formula>
    </cfRule>
  </conditionalFormatting>
  <conditionalFormatting sqref="O20">
    <cfRule type="cellIs" dxfId="1885" priority="338" stopIfTrue="1" operator="notEqual">
      <formula>Z8</formula>
    </cfRule>
    <cfRule type="expression" dxfId="1884" priority="339" stopIfTrue="1">
      <formula>$N$7=7</formula>
    </cfRule>
  </conditionalFormatting>
  <conditionalFormatting sqref="AJ28">
    <cfRule type="cellIs" dxfId="1883" priority="332" stopIfTrue="1" operator="notEqual">
      <formula>AI30</formula>
    </cfRule>
    <cfRule type="expression" dxfId="1882" priority="333" stopIfTrue="1">
      <formula>$N$7=10</formula>
    </cfRule>
  </conditionalFormatting>
  <conditionalFormatting sqref="AK28">
    <cfRule type="cellIs" dxfId="1881" priority="334" stopIfTrue="1" operator="notEqual">
      <formula>AH30</formula>
    </cfRule>
    <cfRule type="expression" dxfId="1880" priority="335" stopIfTrue="1">
      <formula>$N$7=10</formula>
    </cfRule>
  </conditionalFormatting>
  <conditionalFormatting sqref="AH30">
    <cfRule type="cellIs" dxfId="1879" priority="328" stopIfTrue="1" operator="notEqual">
      <formula>AK28</formula>
    </cfRule>
    <cfRule type="expression" dxfId="1878" priority="329" stopIfTrue="1">
      <formula>$N$7=10</formula>
    </cfRule>
  </conditionalFormatting>
  <conditionalFormatting sqref="AI30">
    <cfRule type="cellIs" dxfId="1877" priority="330" stopIfTrue="1" operator="notEqual">
      <formula>AJ28</formula>
    </cfRule>
    <cfRule type="expression" dxfId="1876" priority="331" stopIfTrue="1">
      <formula>$N$7=10</formula>
    </cfRule>
  </conditionalFormatting>
  <conditionalFormatting sqref="AB8">
    <cfRule type="cellIs" dxfId="1875" priority="324" stopIfTrue="1" operator="notEqual">
      <formula>O22</formula>
    </cfRule>
    <cfRule type="expression" dxfId="1874" priority="325" stopIfTrue="1">
      <formula>$N$7=8</formula>
    </cfRule>
  </conditionalFormatting>
  <conditionalFormatting sqref="AC8">
    <cfRule type="cellIs" dxfId="1873" priority="326" stopIfTrue="1" operator="notEqual">
      <formula>N22</formula>
    </cfRule>
    <cfRule type="expression" dxfId="1872" priority="327" stopIfTrue="1">
      <formula>$N$7=8</formula>
    </cfRule>
  </conditionalFormatting>
  <conditionalFormatting sqref="N22">
    <cfRule type="cellIs" dxfId="1871" priority="320" stopIfTrue="1" operator="notEqual">
      <formula>AC8</formula>
    </cfRule>
    <cfRule type="expression" dxfId="1870" priority="321" stopIfTrue="1">
      <formula>$N$7=8</formula>
    </cfRule>
  </conditionalFormatting>
  <conditionalFormatting sqref="O22">
    <cfRule type="cellIs" dxfId="1869" priority="322" stopIfTrue="1" operator="notEqual">
      <formula>AB8</formula>
    </cfRule>
    <cfRule type="expression" dxfId="1868" priority="323" stopIfTrue="1">
      <formula>$N$7=8</formula>
    </cfRule>
  </conditionalFormatting>
  <conditionalFormatting sqref="Z10">
    <cfRule type="cellIs" dxfId="1867" priority="316" stopIfTrue="1" operator="notEqual">
      <formula>Q20</formula>
    </cfRule>
    <cfRule type="expression" dxfId="1866" priority="317" stopIfTrue="1">
      <formula>$N$7=8</formula>
    </cfRule>
  </conditionalFormatting>
  <conditionalFormatting sqref="AA10">
    <cfRule type="cellIs" dxfId="1865" priority="318" stopIfTrue="1" operator="notEqual">
      <formula>P20</formula>
    </cfRule>
    <cfRule type="expression" dxfId="1864" priority="319" stopIfTrue="1">
      <formula>$N$7=8</formula>
    </cfRule>
  </conditionalFormatting>
  <conditionalFormatting sqref="X12">
    <cfRule type="cellIs" dxfId="1863" priority="312" stopIfTrue="1" operator="notEqual">
      <formula>S18</formula>
    </cfRule>
    <cfRule type="expression" dxfId="1862" priority="313" stopIfTrue="1">
      <formula>$N$7=8</formula>
    </cfRule>
  </conditionalFormatting>
  <conditionalFormatting sqref="Y12">
    <cfRule type="cellIs" dxfId="1861" priority="314" stopIfTrue="1" operator="notEqual">
      <formula>R18</formula>
    </cfRule>
    <cfRule type="expression" dxfId="1860" priority="315" stopIfTrue="1">
      <formula>$N$7=8</formula>
    </cfRule>
  </conditionalFormatting>
  <conditionalFormatting sqref="V14">
    <cfRule type="cellIs" dxfId="1859" priority="308" stopIfTrue="1" operator="notEqual">
      <formula>U16</formula>
    </cfRule>
    <cfRule type="expression" dxfId="1858" priority="309" stopIfTrue="1">
      <formula>$N$7=8</formula>
    </cfRule>
  </conditionalFormatting>
  <conditionalFormatting sqref="W14">
    <cfRule type="cellIs" dxfId="1857" priority="310" stopIfTrue="1" operator="notEqual">
      <formula>T16</formula>
    </cfRule>
    <cfRule type="expression" dxfId="1856" priority="311" stopIfTrue="1">
      <formula>$N$7=8</formula>
    </cfRule>
  </conditionalFormatting>
  <conditionalFormatting sqref="T16">
    <cfRule type="cellIs" dxfId="1855" priority="304" stopIfTrue="1" operator="notEqual">
      <formula>W14</formula>
    </cfRule>
    <cfRule type="expression" dxfId="1854" priority="305" stopIfTrue="1">
      <formula>$N$7=8</formula>
    </cfRule>
  </conditionalFormatting>
  <conditionalFormatting sqref="U16">
    <cfRule type="cellIs" dxfId="1853" priority="306" stopIfTrue="1" operator="notEqual">
      <formula>V14</formula>
    </cfRule>
    <cfRule type="expression" dxfId="1852" priority="307" stopIfTrue="1">
      <formula>$N$7=8</formula>
    </cfRule>
  </conditionalFormatting>
  <conditionalFormatting sqref="R18">
    <cfRule type="cellIs" dxfId="1851" priority="300" stopIfTrue="1" operator="notEqual">
      <formula>Y12</formula>
    </cfRule>
    <cfRule type="expression" dxfId="1850" priority="301" stopIfTrue="1">
      <formula>$N$7=8</formula>
    </cfRule>
  </conditionalFormatting>
  <conditionalFormatting sqref="S18">
    <cfRule type="cellIs" dxfId="1849" priority="302" stopIfTrue="1" operator="notEqual">
      <formula>X12</formula>
    </cfRule>
    <cfRule type="expression" dxfId="1848" priority="303" stopIfTrue="1">
      <formula>$N$7=8</formula>
    </cfRule>
  </conditionalFormatting>
  <conditionalFormatting sqref="P20">
    <cfRule type="cellIs" dxfId="1847" priority="296" stopIfTrue="1" operator="notEqual">
      <formula>AA10</formula>
    </cfRule>
    <cfRule type="expression" dxfId="1846" priority="297" stopIfTrue="1">
      <formula>$N$7=8</formula>
    </cfRule>
  </conditionalFormatting>
  <conditionalFormatting sqref="Q20">
    <cfRule type="cellIs" dxfId="1845" priority="298" stopIfTrue="1" operator="notEqual">
      <formula>Z10</formula>
    </cfRule>
    <cfRule type="expression" dxfId="1844" priority="299" stopIfTrue="1">
      <formula>$N$7=8</formula>
    </cfRule>
  </conditionalFormatting>
  <conditionalFormatting sqref="AD8">
    <cfRule type="cellIs" dxfId="1843" priority="292" stopIfTrue="1" operator="notEqual">
      <formula>O24</formula>
    </cfRule>
    <cfRule type="expression" dxfId="1842" priority="293" stopIfTrue="1">
      <formula>$N$7=9</formula>
    </cfRule>
  </conditionalFormatting>
  <conditionalFormatting sqref="AE8">
    <cfRule type="cellIs" dxfId="1841" priority="294" stopIfTrue="1" operator="notEqual">
      <formula>N24</formula>
    </cfRule>
    <cfRule type="expression" dxfId="1840" priority="295" stopIfTrue="1">
      <formula>$N$7=9</formula>
    </cfRule>
  </conditionalFormatting>
  <conditionalFormatting sqref="AB10">
    <cfRule type="cellIs" dxfId="1839" priority="288" stopIfTrue="1" operator="notEqual">
      <formula>Q22</formula>
    </cfRule>
    <cfRule type="expression" dxfId="1838" priority="289" stopIfTrue="1">
      <formula>$N$7=9</formula>
    </cfRule>
  </conditionalFormatting>
  <conditionalFormatting sqref="AC10">
    <cfRule type="cellIs" dxfId="1837" priority="290" stopIfTrue="1" operator="notEqual">
      <formula>P22</formula>
    </cfRule>
    <cfRule type="expression" dxfId="1836" priority="291" stopIfTrue="1">
      <formula>$N$7=9</formula>
    </cfRule>
  </conditionalFormatting>
  <conditionalFormatting sqref="Z12">
    <cfRule type="cellIs" dxfId="1835" priority="284" stopIfTrue="1" operator="notEqual">
      <formula>S20</formula>
    </cfRule>
    <cfRule type="expression" dxfId="1834" priority="285" stopIfTrue="1">
      <formula>$N$7=9</formula>
    </cfRule>
  </conditionalFormatting>
  <conditionalFormatting sqref="AA12">
    <cfRule type="cellIs" dxfId="1833" priority="286" stopIfTrue="1" operator="notEqual">
      <formula>R20</formula>
    </cfRule>
    <cfRule type="expression" dxfId="1832" priority="287" stopIfTrue="1">
      <formula>$N$7=9</formula>
    </cfRule>
  </conditionalFormatting>
  <conditionalFormatting sqref="X14">
    <cfRule type="cellIs" dxfId="1831" priority="280" stopIfTrue="1" operator="notEqual">
      <formula>U18</formula>
    </cfRule>
    <cfRule type="expression" dxfId="1830" priority="281" stopIfTrue="1">
      <formula>$N$7=9</formula>
    </cfRule>
  </conditionalFormatting>
  <conditionalFormatting sqref="Y14">
    <cfRule type="cellIs" dxfId="1829" priority="282" stopIfTrue="1" operator="notEqual">
      <formula>T18</formula>
    </cfRule>
    <cfRule type="expression" dxfId="1828" priority="283" stopIfTrue="1">
      <formula>$N$7=9</formula>
    </cfRule>
  </conditionalFormatting>
  <conditionalFormatting sqref="T18">
    <cfRule type="cellIs" dxfId="1827" priority="276" stopIfTrue="1" operator="notEqual">
      <formula>Y14</formula>
    </cfRule>
    <cfRule type="expression" dxfId="1826" priority="277" stopIfTrue="1">
      <formula>$N$7=9</formula>
    </cfRule>
  </conditionalFormatting>
  <conditionalFormatting sqref="U18">
    <cfRule type="cellIs" dxfId="1825" priority="278" stopIfTrue="1" operator="notEqual">
      <formula>X14</formula>
    </cfRule>
    <cfRule type="expression" dxfId="1824" priority="279" stopIfTrue="1">
      <formula>$N$7=9</formula>
    </cfRule>
  </conditionalFormatting>
  <conditionalFormatting sqref="R20">
    <cfRule type="cellIs" dxfId="1823" priority="272" stopIfTrue="1" operator="notEqual">
      <formula>AA12</formula>
    </cfRule>
    <cfRule type="expression" dxfId="1822" priority="273" stopIfTrue="1">
      <formula>$N$7=9</formula>
    </cfRule>
  </conditionalFormatting>
  <conditionalFormatting sqref="S20">
    <cfRule type="cellIs" dxfId="1821" priority="274" stopIfTrue="1" operator="notEqual">
      <formula>Z12</formula>
    </cfRule>
    <cfRule type="expression" dxfId="1820" priority="275" stopIfTrue="1">
      <formula>$N$7=9</formula>
    </cfRule>
  </conditionalFormatting>
  <conditionalFormatting sqref="P22">
    <cfRule type="cellIs" dxfId="1819" priority="268" stopIfTrue="1" operator="notEqual">
      <formula>AC10</formula>
    </cfRule>
    <cfRule type="expression" dxfId="1818" priority="269" stopIfTrue="1">
      <formula>$N$7=9</formula>
    </cfRule>
  </conditionalFormatting>
  <conditionalFormatting sqref="Q22">
    <cfRule type="cellIs" dxfId="1817" priority="270" stopIfTrue="1" operator="notEqual">
      <formula>AB10</formula>
    </cfRule>
    <cfRule type="expression" dxfId="1816" priority="271" stopIfTrue="1">
      <formula>$N$7=9</formula>
    </cfRule>
  </conditionalFormatting>
  <conditionalFormatting sqref="N24">
    <cfRule type="cellIs" dxfId="1815" priority="264" stopIfTrue="1" operator="notEqual">
      <formula>AE8</formula>
    </cfRule>
    <cfRule type="expression" dxfId="1814" priority="265" stopIfTrue="1">
      <formula>$N$7=9</formula>
    </cfRule>
  </conditionalFormatting>
  <conditionalFormatting sqref="O24">
    <cfRule type="cellIs" dxfId="1813" priority="266" stopIfTrue="1" operator="notEqual">
      <formula>AD8</formula>
    </cfRule>
    <cfRule type="expression" dxfId="1812" priority="267" stopIfTrue="1">
      <formula>$N$7=9</formula>
    </cfRule>
  </conditionalFormatting>
  <conditionalFormatting sqref="AF8">
    <cfRule type="cellIs" dxfId="1811" priority="260" stopIfTrue="1" operator="notEqual">
      <formula>O26</formula>
    </cfRule>
    <cfRule type="expression" dxfId="1810" priority="261" stopIfTrue="1">
      <formula>$N$7=10</formula>
    </cfRule>
  </conditionalFormatting>
  <conditionalFormatting sqref="AG8">
    <cfRule type="cellIs" dxfId="1809" priority="262" stopIfTrue="1" operator="notEqual">
      <formula>N26</formula>
    </cfRule>
    <cfRule type="expression" dxfId="1808" priority="263" stopIfTrue="1">
      <formula>$N$7=10</formula>
    </cfRule>
  </conditionalFormatting>
  <conditionalFormatting sqref="N26">
    <cfRule type="cellIs" dxfId="1807" priority="256" stopIfTrue="1" operator="notEqual">
      <formula>AG8</formula>
    </cfRule>
    <cfRule type="expression" dxfId="1806" priority="257" stopIfTrue="1">
      <formula>$N$7=10</formula>
    </cfRule>
  </conditionalFormatting>
  <conditionalFormatting sqref="O26">
    <cfRule type="cellIs" dxfId="1805" priority="258" stopIfTrue="1" operator="notEqual">
      <formula>AF8</formula>
    </cfRule>
    <cfRule type="expression" dxfId="1804" priority="259" stopIfTrue="1">
      <formula>$N$7=10</formula>
    </cfRule>
  </conditionalFormatting>
  <conditionalFormatting sqref="AD10">
    <cfRule type="cellIs" dxfId="1803" priority="252" stopIfTrue="1" operator="notEqual">
      <formula>Q24</formula>
    </cfRule>
    <cfRule type="expression" dxfId="1802" priority="253" stopIfTrue="1">
      <formula>$N$7=10</formula>
    </cfRule>
  </conditionalFormatting>
  <conditionalFormatting sqref="AE10">
    <cfRule type="cellIs" dxfId="1801" priority="254" stopIfTrue="1" operator="notEqual">
      <formula>P24</formula>
    </cfRule>
    <cfRule type="expression" dxfId="1800" priority="255" stopIfTrue="1">
      <formula>$N$7=10</formula>
    </cfRule>
  </conditionalFormatting>
  <conditionalFormatting sqref="AB12">
    <cfRule type="cellIs" dxfId="1799" priority="248" stopIfTrue="1" operator="notEqual">
      <formula>S22</formula>
    </cfRule>
    <cfRule type="expression" dxfId="1798" priority="249" stopIfTrue="1">
      <formula>$N$7=10</formula>
    </cfRule>
  </conditionalFormatting>
  <conditionalFormatting sqref="AC12">
    <cfRule type="cellIs" dxfId="1797" priority="250" stopIfTrue="1" operator="notEqual">
      <formula>R22</formula>
    </cfRule>
    <cfRule type="expression" dxfId="1796" priority="251" stopIfTrue="1">
      <formula>$N$7=10</formula>
    </cfRule>
  </conditionalFormatting>
  <conditionalFormatting sqref="Z14">
    <cfRule type="cellIs" dxfId="1795" priority="244" stopIfTrue="1" operator="notEqual">
      <formula>U20</formula>
    </cfRule>
    <cfRule type="expression" dxfId="1794" priority="245" stopIfTrue="1">
      <formula>$N$7=10</formula>
    </cfRule>
  </conditionalFormatting>
  <conditionalFormatting sqref="AA14">
    <cfRule type="cellIs" dxfId="1793" priority="246" stopIfTrue="1" operator="notEqual">
      <formula>T20</formula>
    </cfRule>
    <cfRule type="expression" dxfId="1792" priority="247" stopIfTrue="1">
      <formula>$N$7=10</formula>
    </cfRule>
  </conditionalFormatting>
  <conditionalFormatting sqref="X16">
    <cfRule type="cellIs" dxfId="1791" priority="240" stopIfTrue="1" operator="notEqual">
      <formula>W18</formula>
    </cfRule>
    <cfRule type="expression" dxfId="1790" priority="241" stopIfTrue="1">
      <formula>$N$7=10</formula>
    </cfRule>
  </conditionalFormatting>
  <conditionalFormatting sqref="Y16">
    <cfRule type="cellIs" dxfId="1789" priority="242" stopIfTrue="1" operator="notEqual">
      <formula>V18</formula>
    </cfRule>
    <cfRule type="expression" dxfId="1788" priority="243" stopIfTrue="1">
      <formula>$N$7=10</formula>
    </cfRule>
  </conditionalFormatting>
  <conditionalFormatting sqref="P24">
    <cfRule type="cellIs" dxfId="1787" priority="236" stopIfTrue="1" operator="notEqual">
      <formula>AE10</formula>
    </cfRule>
    <cfRule type="expression" dxfId="1786" priority="237" stopIfTrue="1">
      <formula>$N$7=10</formula>
    </cfRule>
  </conditionalFormatting>
  <conditionalFormatting sqref="Q24">
    <cfRule type="cellIs" dxfId="1785" priority="238" stopIfTrue="1" operator="notEqual">
      <formula>AD10</formula>
    </cfRule>
    <cfRule type="expression" dxfId="1784" priority="239" stopIfTrue="1">
      <formula>$N$7=10</formula>
    </cfRule>
  </conditionalFormatting>
  <conditionalFormatting sqref="R22">
    <cfRule type="cellIs" dxfId="1783" priority="232" stopIfTrue="1" operator="notEqual">
      <formula>AC12</formula>
    </cfRule>
    <cfRule type="expression" dxfId="1782" priority="233" stopIfTrue="1">
      <formula>$N$7=10</formula>
    </cfRule>
  </conditionalFormatting>
  <conditionalFormatting sqref="S22">
    <cfRule type="cellIs" dxfId="1781" priority="234" stopIfTrue="1" operator="notEqual">
      <formula>AB12</formula>
    </cfRule>
    <cfRule type="expression" dxfId="1780" priority="235" stopIfTrue="1">
      <formula>$N$7=10</formula>
    </cfRule>
  </conditionalFormatting>
  <conditionalFormatting sqref="T20">
    <cfRule type="cellIs" dxfId="1779" priority="228" stopIfTrue="1" operator="notEqual">
      <formula>AA14</formula>
    </cfRule>
    <cfRule type="expression" dxfId="1778" priority="229" stopIfTrue="1">
      <formula>$N$7=10</formula>
    </cfRule>
  </conditionalFormatting>
  <conditionalFormatting sqref="U20">
    <cfRule type="cellIs" dxfId="1777" priority="230" stopIfTrue="1" operator="notEqual">
      <formula>Z14</formula>
    </cfRule>
    <cfRule type="expression" dxfId="1776" priority="231" stopIfTrue="1">
      <formula>$N$7=10</formula>
    </cfRule>
  </conditionalFormatting>
  <conditionalFormatting sqref="V18">
    <cfRule type="cellIs" dxfId="1775" priority="224" stopIfTrue="1" operator="notEqual">
      <formula>Y16</formula>
    </cfRule>
    <cfRule type="expression" dxfId="1774" priority="225" stopIfTrue="1">
      <formula>$N$7=10</formula>
    </cfRule>
  </conditionalFormatting>
  <conditionalFormatting sqref="W18">
    <cfRule type="cellIs" dxfId="1773" priority="226" stopIfTrue="1" operator="notEqual">
      <formula>X16</formula>
    </cfRule>
    <cfRule type="expression" dxfId="1772" priority="227" stopIfTrue="1">
      <formula>$N$7=10</formula>
    </cfRule>
  </conditionalFormatting>
  <conditionalFormatting sqref="AH8">
    <cfRule type="cellIs" dxfId="1771" priority="220" stopIfTrue="1" operator="notEqual">
      <formula>O28</formula>
    </cfRule>
    <cfRule type="expression" dxfId="1770" priority="221" stopIfTrue="1">
      <formula>$N$7=11</formula>
    </cfRule>
  </conditionalFormatting>
  <conditionalFormatting sqref="AI8">
    <cfRule type="cellIs" dxfId="1769" priority="222" stopIfTrue="1" operator="notEqual">
      <formula>N28</formula>
    </cfRule>
    <cfRule type="expression" dxfId="1768" priority="223" stopIfTrue="1">
      <formula>$N$7=11</formula>
    </cfRule>
  </conditionalFormatting>
  <conditionalFormatting sqref="N28">
    <cfRule type="cellIs" dxfId="1767" priority="216" stopIfTrue="1" operator="notEqual">
      <formula>AI8</formula>
    </cfRule>
    <cfRule type="expression" dxfId="1766" priority="217" stopIfTrue="1">
      <formula>$N$7=11</formula>
    </cfRule>
  </conditionalFormatting>
  <conditionalFormatting sqref="O28">
    <cfRule type="cellIs" dxfId="1765" priority="218" stopIfTrue="1" operator="notEqual">
      <formula>AH8</formula>
    </cfRule>
    <cfRule type="expression" dxfId="1764" priority="219" stopIfTrue="1">
      <formula>$N$7=11</formula>
    </cfRule>
  </conditionalFormatting>
  <conditionalFormatting sqref="AF10">
    <cfRule type="cellIs" dxfId="1763" priority="212" stopIfTrue="1" operator="notEqual">
      <formula>Q26</formula>
    </cfRule>
    <cfRule type="expression" dxfId="1762" priority="213" stopIfTrue="1">
      <formula>$N$7=11</formula>
    </cfRule>
  </conditionalFormatting>
  <conditionalFormatting sqref="AG10">
    <cfRule type="cellIs" dxfId="1761" priority="214" stopIfTrue="1" operator="notEqual">
      <formula>P26</formula>
    </cfRule>
    <cfRule type="expression" dxfId="1760" priority="215" stopIfTrue="1">
      <formula>$N$7=11</formula>
    </cfRule>
  </conditionalFormatting>
  <conditionalFormatting sqref="AD12">
    <cfRule type="cellIs" dxfId="1759" priority="208" stopIfTrue="1" operator="notEqual">
      <formula>S24</formula>
    </cfRule>
    <cfRule type="expression" dxfId="1758" priority="209" stopIfTrue="1">
      <formula>$N$7=11</formula>
    </cfRule>
  </conditionalFormatting>
  <conditionalFormatting sqref="AE12">
    <cfRule type="cellIs" dxfId="1757" priority="210" stopIfTrue="1" operator="notEqual">
      <formula>R24</formula>
    </cfRule>
    <cfRule type="expression" dxfId="1756" priority="211" stopIfTrue="1">
      <formula>$N$7=11</formula>
    </cfRule>
  </conditionalFormatting>
  <conditionalFormatting sqref="AB14">
    <cfRule type="cellIs" dxfId="1755" priority="204" stopIfTrue="1" operator="notEqual">
      <formula>U22</formula>
    </cfRule>
    <cfRule type="expression" dxfId="1754" priority="205" stopIfTrue="1">
      <formula>$N$7=11</formula>
    </cfRule>
  </conditionalFormatting>
  <conditionalFormatting sqref="AC14">
    <cfRule type="cellIs" dxfId="1753" priority="206" stopIfTrue="1" operator="notEqual">
      <formula>T22</formula>
    </cfRule>
    <cfRule type="expression" dxfId="1752" priority="207" stopIfTrue="1">
      <formula>$N$7=11</formula>
    </cfRule>
  </conditionalFormatting>
  <conditionalFormatting sqref="Z16">
    <cfRule type="cellIs" dxfId="1751" priority="200" stopIfTrue="1" operator="notEqual">
      <formula>W20</formula>
    </cfRule>
    <cfRule type="expression" dxfId="1750" priority="201" stopIfTrue="1">
      <formula>$N$7=11</formula>
    </cfRule>
  </conditionalFormatting>
  <conditionalFormatting sqref="AA16">
    <cfRule type="cellIs" dxfId="1749" priority="202" stopIfTrue="1" operator="notEqual">
      <formula>V20</formula>
    </cfRule>
    <cfRule type="expression" dxfId="1748" priority="203" stopIfTrue="1">
      <formula>$N$7=11</formula>
    </cfRule>
  </conditionalFormatting>
  <conditionalFormatting sqref="P26">
    <cfRule type="cellIs" dxfId="1747" priority="196" stopIfTrue="1" operator="notEqual">
      <formula>AG10</formula>
    </cfRule>
    <cfRule type="expression" dxfId="1746" priority="197" stopIfTrue="1">
      <formula>$N$7=11</formula>
    </cfRule>
  </conditionalFormatting>
  <conditionalFormatting sqref="Q26">
    <cfRule type="cellIs" dxfId="1745" priority="198" stopIfTrue="1" operator="notEqual">
      <formula>AF10</formula>
    </cfRule>
    <cfRule type="expression" dxfId="1744" priority="199" stopIfTrue="1">
      <formula>$N$7=11</formula>
    </cfRule>
  </conditionalFormatting>
  <conditionalFormatting sqref="R24">
    <cfRule type="cellIs" dxfId="1743" priority="192" stopIfTrue="1" operator="notEqual">
      <formula>AE12</formula>
    </cfRule>
    <cfRule type="expression" dxfId="1742" priority="193" stopIfTrue="1">
      <formula>$N$7=11</formula>
    </cfRule>
  </conditionalFormatting>
  <conditionalFormatting sqref="S24">
    <cfRule type="cellIs" dxfId="1741" priority="194" stopIfTrue="1" operator="notEqual">
      <formula>AD12</formula>
    </cfRule>
    <cfRule type="expression" dxfId="1740" priority="195" stopIfTrue="1">
      <formula>$N$7=11</formula>
    </cfRule>
  </conditionalFormatting>
  <conditionalFormatting sqref="T22">
    <cfRule type="cellIs" dxfId="1739" priority="188" stopIfTrue="1" operator="notEqual">
      <formula>AC14</formula>
    </cfRule>
    <cfRule type="expression" dxfId="1738" priority="189" stopIfTrue="1">
      <formula>$N$7=11</formula>
    </cfRule>
  </conditionalFormatting>
  <conditionalFormatting sqref="U22">
    <cfRule type="cellIs" dxfId="1737" priority="190" stopIfTrue="1" operator="notEqual">
      <formula>AB14</formula>
    </cfRule>
    <cfRule type="expression" dxfId="1736" priority="191" stopIfTrue="1">
      <formula>$N$7=11</formula>
    </cfRule>
  </conditionalFormatting>
  <conditionalFormatting sqref="V20">
    <cfRule type="cellIs" dxfId="1735" priority="184" stopIfTrue="1" operator="notEqual">
      <formula>AA16</formula>
    </cfRule>
    <cfRule type="expression" dxfId="1734" priority="185" stopIfTrue="1">
      <formula>$N$7=11</formula>
    </cfRule>
  </conditionalFormatting>
  <conditionalFormatting sqref="W20">
    <cfRule type="cellIs" dxfId="1733" priority="186" stopIfTrue="1" operator="notEqual">
      <formula>Z16</formula>
    </cfRule>
    <cfRule type="expression" dxfId="1732" priority="187" stopIfTrue="1">
      <formula>$N$7=11</formula>
    </cfRule>
  </conditionalFormatting>
  <conditionalFormatting sqref="AJ8">
    <cfRule type="cellIs" dxfId="1731" priority="180" stopIfTrue="1" operator="notEqual">
      <formula>O30</formula>
    </cfRule>
    <cfRule type="expression" dxfId="1730" priority="181" stopIfTrue="1">
      <formula>$N$7=1</formula>
    </cfRule>
  </conditionalFormatting>
  <conditionalFormatting sqref="AK8">
    <cfRule type="cellIs" dxfId="1729" priority="182" stopIfTrue="1" operator="notEqual">
      <formula>N30</formula>
    </cfRule>
    <cfRule type="expression" dxfId="1728" priority="183" stopIfTrue="1">
      <formula>$N$7=1</formula>
    </cfRule>
  </conditionalFormatting>
  <conditionalFormatting sqref="N30">
    <cfRule type="cellIs" dxfId="1727" priority="176" stopIfTrue="1" operator="notEqual">
      <formula>AK8</formula>
    </cfRule>
    <cfRule type="expression" dxfId="1726" priority="177" stopIfTrue="1">
      <formula>$N$7=1</formula>
    </cfRule>
  </conditionalFormatting>
  <conditionalFormatting sqref="O30">
    <cfRule type="cellIs" dxfId="1725" priority="178" stopIfTrue="1" operator="notEqual">
      <formula>AJ8</formula>
    </cfRule>
    <cfRule type="expression" dxfId="1724" priority="179" stopIfTrue="1">
      <formula>$N$7=1</formula>
    </cfRule>
  </conditionalFormatting>
  <conditionalFormatting sqref="AH10">
    <cfRule type="cellIs" dxfId="1723" priority="172" stopIfTrue="1" operator="notEqual">
      <formula>Q28</formula>
    </cfRule>
    <cfRule type="expression" dxfId="1722" priority="173" stopIfTrue="1">
      <formula>$N$7=1</formula>
    </cfRule>
  </conditionalFormatting>
  <conditionalFormatting sqref="AI10">
    <cfRule type="cellIs" dxfId="1721" priority="174" stopIfTrue="1" operator="notEqual">
      <formula>P28</formula>
    </cfRule>
    <cfRule type="expression" dxfId="1720" priority="175" stopIfTrue="1">
      <formula>$N$7=1</formula>
    </cfRule>
  </conditionalFormatting>
  <conditionalFormatting sqref="AF12">
    <cfRule type="cellIs" dxfId="1719" priority="168" stopIfTrue="1" operator="notEqual">
      <formula>S26</formula>
    </cfRule>
    <cfRule type="expression" dxfId="1718" priority="169" stopIfTrue="1">
      <formula>$N$7=1</formula>
    </cfRule>
  </conditionalFormatting>
  <conditionalFormatting sqref="AG12">
    <cfRule type="cellIs" dxfId="1717" priority="170" stopIfTrue="1" operator="notEqual">
      <formula>R26</formula>
    </cfRule>
    <cfRule type="expression" dxfId="1716" priority="171" stopIfTrue="1">
      <formula>$N$7=1</formula>
    </cfRule>
  </conditionalFormatting>
  <conditionalFormatting sqref="AD14">
    <cfRule type="cellIs" dxfId="1715" priority="164" stopIfTrue="1" operator="notEqual">
      <formula>U24</formula>
    </cfRule>
    <cfRule type="expression" dxfId="1714" priority="165" stopIfTrue="1">
      <formula>$N$7=1</formula>
    </cfRule>
  </conditionalFormatting>
  <conditionalFormatting sqref="AE14">
    <cfRule type="cellIs" dxfId="1713" priority="166" stopIfTrue="1" operator="notEqual">
      <formula>T24</formula>
    </cfRule>
    <cfRule type="expression" dxfId="1712" priority="167" stopIfTrue="1">
      <formula>$N$7=1</formula>
    </cfRule>
  </conditionalFormatting>
  <conditionalFormatting sqref="AB16">
    <cfRule type="cellIs" dxfId="1711" priority="160" stopIfTrue="1" operator="notEqual">
      <formula>W22</formula>
    </cfRule>
    <cfRule type="expression" dxfId="1710" priority="161" stopIfTrue="1">
      <formula>$N$7=1</formula>
    </cfRule>
  </conditionalFormatting>
  <conditionalFormatting sqref="AC16">
    <cfRule type="cellIs" dxfId="1709" priority="162" stopIfTrue="1" operator="notEqual">
      <formula>V22</formula>
    </cfRule>
    <cfRule type="expression" dxfId="1708" priority="163" stopIfTrue="1">
      <formula>$N$7=1</formula>
    </cfRule>
  </conditionalFormatting>
  <conditionalFormatting sqref="Z18">
    <cfRule type="cellIs" dxfId="1707" priority="156" stopIfTrue="1" operator="notEqual">
      <formula>Y20</formula>
    </cfRule>
    <cfRule type="expression" dxfId="1706" priority="157" stopIfTrue="1">
      <formula>$N$7=1</formula>
    </cfRule>
  </conditionalFormatting>
  <conditionalFormatting sqref="AA18">
    <cfRule type="cellIs" dxfId="1705" priority="158" stopIfTrue="1" operator="notEqual">
      <formula>X20</formula>
    </cfRule>
    <cfRule type="expression" dxfId="1704" priority="159" stopIfTrue="1">
      <formula>$N$7=1</formula>
    </cfRule>
  </conditionalFormatting>
  <conditionalFormatting sqref="X20">
    <cfRule type="cellIs" dxfId="1703" priority="152" stopIfTrue="1" operator="notEqual">
      <formula>AA18</formula>
    </cfRule>
    <cfRule type="expression" dxfId="1702" priority="153" stopIfTrue="1">
      <formula>$N$7=1</formula>
    </cfRule>
  </conditionalFormatting>
  <conditionalFormatting sqref="Y20">
    <cfRule type="cellIs" dxfId="1701" priority="154" stopIfTrue="1" operator="notEqual">
      <formula>Z18</formula>
    </cfRule>
    <cfRule type="expression" dxfId="1700" priority="155" stopIfTrue="1">
      <formula>$N$7=1</formula>
    </cfRule>
  </conditionalFormatting>
  <conditionalFormatting sqref="V22">
    <cfRule type="cellIs" dxfId="1699" priority="148" stopIfTrue="1" operator="notEqual">
      <formula>AC16</formula>
    </cfRule>
    <cfRule type="expression" dxfId="1698" priority="149" stopIfTrue="1">
      <formula>$N$7=1</formula>
    </cfRule>
  </conditionalFormatting>
  <conditionalFormatting sqref="W22">
    <cfRule type="cellIs" dxfId="1697" priority="150" stopIfTrue="1" operator="notEqual">
      <formula>AB16</formula>
    </cfRule>
    <cfRule type="expression" dxfId="1696" priority="151" stopIfTrue="1">
      <formula>$N$7=1</formula>
    </cfRule>
  </conditionalFormatting>
  <conditionalFormatting sqref="T24">
    <cfRule type="cellIs" dxfId="1695" priority="144" stopIfTrue="1" operator="notEqual">
      <formula>AE14</formula>
    </cfRule>
    <cfRule type="expression" dxfId="1694" priority="145" stopIfTrue="1">
      <formula>$N$7=1</formula>
    </cfRule>
  </conditionalFormatting>
  <conditionalFormatting sqref="U24">
    <cfRule type="cellIs" dxfId="1693" priority="146" stopIfTrue="1" operator="notEqual">
      <formula>AD14</formula>
    </cfRule>
    <cfRule type="expression" dxfId="1692" priority="147" stopIfTrue="1">
      <formula>$N$7=1</formula>
    </cfRule>
  </conditionalFormatting>
  <conditionalFormatting sqref="R26">
    <cfRule type="cellIs" dxfId="1691" priority="140" stopIfTrue="1" operator="notEqual">
      <formula>AG12</formula>
    </cfRule>
    <cfRule type="expression" dxfId="1690" priority="141" stopIfTrue="1">
      <formula>$N$7=1</formula>
    </cfRule>
  </conditionalFormatting>
  <conditionalFormatting sqref="S26">
    <cfRule type="cellIs" dxfId="1689" priority="142" stopIfTrue="1" operator="notEqual">
      <formula>AF12</formula>
    </cfRule>
    <cfRule type="expression" dxfId="1688" priority="143" stopIfTrue="1">
      <formula>$N$7=1</formula>
    </cfRule>
  </conditionalFormatting>
  <conditionalFormatting sqref="P28">
    <cfRule type="cellIs" dxfId="1687" priority="136" stopIfTrue="1" operator="notEqual">
      <formula>AI10</formula>
    </cfRule>
    <cfRule type="expression" dxfId="1686" priority="137" stopIfTrue="1">
      <formula>$N$7=1</formula>
    </cfRule>
  </conditionalFormatting>
  <conditionalFormatting sqref="Q28">
    <cfRule type="cellIs" dxfId="1685" priority="138" stopIfTrue="1" operator="notEqual">
      <formula>AH10</formula>
    </cfRule>
    <cfRule type="expression" dxfId="1684" priority="139" stopIfTrue="1">
      <formula>$N$7=1</formula>
    </cfRule>
  </conditionalFormatting>
  <conditionalFormatting sqref="AJ10">
    <cfRule type="cellIs" dxfId="1683" priority="132" stopIfTrue="1" operator="notEqual">
      <formula>Q30</formula>
    </cfRule>
    <cfRule type="expression" dxfId="1682" priority="133" stopIfTrue="1">
      <formula>$N$7=3</formula>
    </cfRule>
  </conditionalFormatting>
  <conditionalFormatting sqref="AK10">
    <cfRule type="cellIs" dxfId="1681" priority="134" stopIfTrue="1" operator="notEqual">
      <formula>P30</formula>
    </cfRule>
    <cfRule type="expression" dxfId="1680" priority="135" stopIfTrue="1">
      <formula>$N$7=3</formula>
    </cfRule>
  </conditionalFormatting>
  <conditionalFormatting sqref="AH12">
    <cfRule type="cellIs" dxfId="1679" priority="128" stopIfTrue="1" operator="notEqual">
      <formula>S28</formula>
    </cfRule>
    <cfRule type="expression" dxfId="1678" priority="129" stopIfTrue="1">
      <formula>$N$7=2</formula>
    </cfRule>
  </conditionalFormatting>
  <conditionalFormatting sqref="AI12">
    <cfRule type="cellIs" dxfId="1677" priority="130" stopIfTrue="1" operator="notEqual">
      <formula>R28</formula>
    </cfRule>
    <cfRule type="expression" dxfId="1676" priority="131" stopIfTrue="1">
      <formula>$N$7=2</formula>
    </cfRule>
  </conditionalFormatting>
  <conditionalFormatting sqref="AF14">
    <cfRule type="cellIs" dxfId="1675" priority="124" stopIfTrue="1" operator="notEqual">
      <formula>U26</formula>
    </cfRule>
    <cfRule type="expression" dxfId="1674" priority="125" stopIfTrue="1">
      <formula>$N$7=2</formula>
    </cfRule>
  </conditionalFormatting>
  <conditionalFormatting sqref="AG14">
    <cfRule type="cellIs" dxfId="1673" priority="126" stopIfTrue="1" operator="notEqual">
      <formula>T26</formula>
    </cfRule>
    <cfRule type="expression" dxfId="1672" priority="127" stopIfTrue="1">
      <formula>$N$7=2</formula>
    </cfRule>
  </conditionalFormatting>
  <conditionalFormatting sqref="AD16">
    <cfRule type="cellIs" dxfId="1671" priority="120" stopIfTrue="1" operator="notEqual">
      <formula>W24</formula>
    </cfRule>
    <cfRule type="expression" dxfId="1670" priority="121" stopIfTrue="1">
      <formula>$N$7=2</formula>
    </cfRule>
  </conditionalFormatting>
  <conditionalFormatting sqref="AE16">
    <cfRule type="cellIs" dxfId="1669" priority="122" stopIfTrue="1" operator="notEqual">
      <formula>V24</formula>
    </cfRule>
    <cfRule type="expression" dxfId="1668" priority="123" stopIfTrue="1">
      <formula>$N$7=2</formula>
    </cfRule>
  </conditionalFormatting>
  <conditionalFormatting sqref="AB18">
    <cfRule type="cellIs" dxfId="1667" priority="116" stopIfTrue="1" operator="notEqual">
      <formula>Y22</formula>
    </cfRule>
    <cfRule type="expression" dxfId="1666" priority="117" stopIfTrue="1">
      <formula>$N$7=2</formula>
    </cfRule>
  </conditionalFormatting>
  <conditionalFormatting sqref="AC18">
    <cfRule type="cellIs" dxfId="1665" priority="118" stopIfTrue="1" operator="notEqual">
      <formula>X22</formula>
    </cfRule>
    <cfRule type="expression" dxfId="1664" priority="119" stopIfTrue="1">
      <formula>$N$7=2</formula>
    </cfRule>
  </conditionalFormatting>
  <conditionalFormatting sqref="X22">
    <cfRule type="cellIs" dxfId="1663" priority="112" stopIfTrue="1" operator="notEqual">
      <formula>AC18</formula>
    </cfRule>
    <cfRule type="expression" dxfId="1662" priority="113" stopIfTrue="1">
      <formula>$N$7=2</formula>
    </cfRule>
  </conditionalFormatting>
  <conditionalFormatting sqref="Y22">
    <cfRule type="cellIs" dxfId="1661" priority="114" stopIfTrue="1" operator="notEqual">
      <formula>AB18</formula>
    </cfRule>
    <cfRule type="expression" dxfId="1660" priority="115" stopIfTrue="1">
      <formula>$N$7=2</formula>
    </cfRule>
  </conditionalFormatting>
  <conditionalFormatting sqref="V24">
    <cfRule type="cellIs" dxfId="1659" priority="108" stopIfTrue="1" operator="notEqual">
      <formula>AE16</formula>
    </cfRule>
    <cfRule type="expression" dxfId="1658" priority="109" stopIfTrue="1">
      <formula>$N$7=2</formula>
    </cfRule>
  </conditionalFormatting>
  <conditionalFormatting sqref="W24">
    <cfRule type="cellIs" dxfId="1657" priority="110" stopIfTrue="1" operator="notEqual">
      <formula>AD16</formula>
    </cfRule>
    <cfRule type="expression" dxfId="1656" priority="111" stopIfTrue="1">
      <formula>$N$7=2</formula>
    </cfRule>
  </conditionalFormatting>
  <conditionalFormatting sqref="T26">
    <cfRule type="cellIs" dxfId="1655" priority="104" stopIfTrue="1" operator="notEqual">
      <formula>AG14</formula>
    </cfRule>
    <cfRule type="expression" dxfId="1654" priority="105" stopIfTrue="1">
      <formula>$N$7=2</formula>
    </cfRule>
  </conditionalFormatting>
  <conditionalFormatting sqref="U26">
    <cfRule type="cellIs" dxfId="1653" priority="106" stopIfTrue="1" operator="notEqual">
      <formula>AF14</formula>
    </cfRule>
    <cfRule type="expression" dxfId="1652" priority="107" stopIfTrue="1">
      <formula>$N$7=2</formula>
    </cfRule>
  </conditionalFormatting>
  <conditionalFormatting sqref="R28">
    <cfRule type="cellIs" dxfId="1651" priority="100" stopIfTrue="1" operator="notEqual">
      <formula>AI12</formula>
    </cfRule>
    <cfRule type="expression" dxfId="1650" priority="101" stopIfTrue="1">
      <formula>$N$7=2</formula>
    </cfRule>
  </conditionalFormatting>
  <conditionalFormatting sqref="S28">
    <cfRule type="cellIs" dxfId="1649" priority="102" stopIfTrue="1" operator="notEqual">
      <formula>AH12</formula>
    </cfRule>
    <cfRule type="expression" dxfId="1648" priority="103" stopIfTrue="1">
      <formula>$N$7=2</formula>
    </cfRule>
  </conditionalFormatting>
  <conditionalFormatting sqref="P30">
    <cfRule type="cellIs" dxfId="1647" priority="96" stopIfTrue="1" operator="notEqual">
      <formula>AK10</formula>
    </cfRule>
    <cfRule type="expression" dxfId="1646" priority="97" stopIfTrue="1">
      <formula>$N$7=3</formula>
    </cfRule>
  </conditionalFormatting>
  <conditionalFormatting sqref="Q30">
    <cfRule type="cellIs" dxfId="1645" priority="98" stopIfTrue="1" operator="notEqual">
      <formula>AJ10</formula>
    </cfRule>
    <cfRule type="expression" dxfId="1644" priority="99" stopIfTrue="1">
      <formula>$N$7=3</formula>
    </cfRule>
  </conditionalFormatting>
  <conditionalFormatting sqref="AJ12">
    <cfRule type="cellIs" dxfId="1643" priority="92" stopIfTrue="1" operator="notEqual">
      <formula>S30</formula>
    </cfRule>
    <cfRule type="expression" dxfId="1642" priority="93" stopIfTrue="1">
      <formula>$N$7=5</formula>
    </cfRule>
  </conditionalFormatting>
  <conditionalFormatting sqref="AK12">
    <cfRule type="cellIs" dxfId="1641" priority="94" stopIfTrue="1" operator="notEqual">
      <formula>R30</formula>
    </cfRule>
    <cfRule type="expression" dxfId="1640" priority="95" stopIfTrue="1">
      <formula>$N$7=5</formula>
    </cfRule>
  </conditionalFormatting>
  <conditionalFormatting sqref="AH14">
    <cfRule type="cellIs" dxfId="1639" priority="88" stopIfTrue="1" operator="notEqual">
      <formula>U28</formula>
    </cfRule>
    <cfRule type="expression" dxfId="1638" priority="89" stopIfTrue="1">
      <formula>$N$7=3</formula>
    </cfRule>
  </conditionalFormatting>
  <conditionalFormatting sqref="AI14">
    <cfRule type="cellIs" dxfId="1637" priority="90" stopIfTrue="1" operator="notEqual">
      <formula>T28</formula>
    </cfRule>
    <cfRule type="expression" dxfId="1636" priority="91" stopIfTrue="1">
      <formula>$N$7=3</formula>
    </cfRule>
  </conditionalFormatting>
  <conditionalFormatting sqref="AF16">
    <cfRule type="cellIs" dxfId="1635" priority="84" stopIfTrue="1" operator="notEqual">
      <formula>W26</formula>
    </cfRule>
    <cfRule type="expression" dxfId="1634" priority="85" stopIfTrue="1">
      <formula>$N$7=3</formula>
    </cfRule>
  </conditionalFormatting>
  <conditionalFormatting sqref="AG16">
    <cfRule type="cellIs" dxfId="1633" priority="86" stopIfTrue="1" operator="notEqual">
      <formula>V26</formula>
    </cfRule>
    <cfRule type="expression" dxfId="1632" priority="87" stopIfTrue="1">
      <formula>$N$7=3</formula>
    </cfRule>
  </conditionalFormatting>
  <conditionalFormatting sqref="AD18">
    <cfRule type="cellIs" dxfId="1631" priority="80" stopIfTrue="1" operator="notEqual">
      <formula>Y24</formula>
    </cfRule>
    <cfRule type="expression" dxfId="1630" priority="81" stopIfTrue="1">
      <formula>$N$7=3</formula>
    </cfRule>
  </conditionalFormatting>
  <conditionalFormatting sqref="AE18">
    <cfRule type="cellIs" dxfId="1629" priority="82" stopIfTrue="1" operator="notEqual">
      <formula>X24</formula>
    </cfRule>
    <cfRule type="expression" dxfId="1628" priority="83" stopIfTrue="1">
      <formula>$N$7=3</formula>
    </cfRule>
  </conditionalFormatting>
  <conditionalFormatting sqref="AB20">
    <cfRule type="cellIs" dxfId="1627" priority="76" stopIfTrue="1" operator="notEqual">
      <formula>AA22</formula>
    </cfRule>
    <cfRule type="expression" dxfId="1626" priority="77" stopIfTrue="1">
      <formula>$N$7=3</formula>
    </cfRule>
  </conditionalFormatting>
  <conditionalFormatting sqref="AC20">
    <cfRule type="cellIs" dxfId="1625" priority="78" stopIfTrue="1" operator="notEqual">
      <formula>Z22</formula>
    </cfRule>
    <cfRule type="expression" dxfId="1624" priority="79" stopIfTrue="1">
      <formula>$N$7=3</formula>
    </cfRule>
  </conditionalFormatting>
  <conditionalFormatting sqref="Z22">
    <cfRule type="cellIs" dxfId="1623" priority="72" stopIfTrue="1" operator="notEqual">
      <formula>AC20</formula>
    </cfRule>
    <cfRule type="expression" dxfId="1622" priority="73" stopIfTrue="1">
      <formula>$N$7=3</formula>
    </cfRule>
  </conditionalFormatting>
  <conditionalFormatting sqref="AA22">
    <cfRule type="cellIs" dxfId="1621" priority="74" stopIfTrue="1" operator="notEqual">
      <formula>AB20</formula>
    </cfRule>
    <cfRule type="expression" dxfId="1620" priority="75" stopIfTrue="1">
      <formula>$N$7=3</formula>
    </cfRule>
  </conditionalFormatting>
  <conditionalFormatting sqref="X24">
    <cfRule type="cellIs" dxfId="1619" priority="68" stopIfTrue="1" operator="notEqual">
      <formula>AE18</formula>
    </cfRule>
    <cfRule type="expression" dxfId="1618" priority="69" stopIfTrue="1">
      <formula>$N$7=3</formula>
    </cfRule>
  </conditionalFormatting>
  <conditionalFormatting sqref="Y24">
    <cfRule type="cellIs" dxfId="1617" priority="70" stopIfTrue="1" operator="notEqual">
      <formula>AD18</formula>
    </cfRule>
    <cfRule type="expression" dxfId="1616" priority="71" stopIfTrue="1">
      <formula>$N$7=3</formula>
    </cfRule>
  </conditionalFormatting>
  <conditionalFormatting sqref="V26">
    <cfRule type="cellIs" dxfId="1615" priority="64" stopIfTrue="1" operator="notEqual">
      <formula>AG16</formula>
    </cfRule>
    <cfRule type="expression" dxfId="1614" priority="65" stopIfTrue="1">
      <formula>$N$7=3</formula>
    </cfRule>
  </conditionalFormatting>
  <conditionalFormatting sqref="W26">
    <cfRule type="cellIs" dxfId="1613" priority="66" stopIfTrue="1" operator="notEqual">
      <formula>AF16</formula>
    </cfRule>
    <cfRule type="expression" dxfId="1612" priority="67" stopIfTrue="1">
      <formula>$N$7=3</formula>
    </cfRule>
  </conditionalFormatting>
  <conditionalFormatting sqref="T28">
    <cfRule type="cellIs" dxfId="1611" priority="60" stopIfTrue="1" operator="notEqual">
      <formula>AI14</formula>
    </cfRule>
    <cfRule type="expression" dxfId="1610" priority="61" stopIfTrue="1">
      <formula>$N$7=3</formula>
    </cfRule>
  </conditionalFormatting>
  <conditionalFormatting sqref="U28">
    <cfRule type="cellIs" dxfId="1609" priority="62" stopIfTrue="1" operator="notEqual">
      <formula>AH14</formula>
    </cfRule>
    <cfRule type="expression" dxfId="1608" priority="63" stopIfTrue="1">
      <formula>$N$7=3</formula>
    </cfRule>
  </conditionalFormatting>
  <conditionalFormatting sqref="R30">
    <cfRule type="cellIs" dxfId="1607" priority="56" stopIfTrue="1" operator="notEqual">
      <formula>AK12</formula>
    </cfRule>
    <cfRule type="expression" dxfId="1606" priority="57" stopIfTrue="1">
      <formula>$N$7=5</formula>
    </cfRule>
  </conditionalFormatting>
  <conditionalFormatting sqref="S30">
    <cfRule type="cellIs" dxfId="1605" priority="58" stopIfTrue="1" operator="notEqual">
      <formula>AJ12</formula>
    </cfRule>
    <cfRule type="expression" dxfId="1604" priority="59" stopIfTrue="1">
      <formula>$N$7=5</formula>
    </cfRule>
  </conditionalFormatting>
  <conditionalFormatting sqref="AJ14">
    <cfRule type="cellIs" dxfId="1603" priority="52" stopIfTrue="1" operator="notEqual">
      <formula>U30</formula>
    </cfRule>
    <cfRule type="expression" dxfId="1602" priority="53" stopIfTrue="1">
      <formula>$N$7=7</formula>
    </cfRule>
  </conditionalFormatting>
  <conditionalFormatting sqref="AK14">
    <cfRule type="cellIs" dxfId="1601" priority="54" stopIfTrue="1" operator="notEqual">
      <formula>T30</formula>
    </cfRule>
    <cfRule type="expression" dxfId="1600" priority="55" stopIfTrue="1">
      <formula>$N$7=7</formula>
    </cfRule>
  </conditionalFormatting>
  <conditionalFormatting sqref="AH16">
    <cfRule type="cellIs" dxfId="1599" priority="48" stopIfTrue="1" operator="notEqual">
      <formula>W28</formula>
    </cfRule>
    <cfRule type="expression" dxfId="1598" priority="49" stopIfTrue="1">
      <formula>$N$7=4</formula>
    </cfRule>
  </conditionalFormatting>
  <conditionalFormatting sqref="AI16">
    <cfRule type="cellIs" dxfId="1597" priority="50" stopIfTrue="1" operator="notEqual">
      <formula>V28</formula>
    </cfRule>
    <cfRule type="expression" dxfId="1596" priority="51" stopIfTrue="1">
      <formula>$N$7=4</formula>
    </cfRule>
  </conditionalFormatting>
  <conditionalFormatting sqref="AF18">
    <cfRule type="cellIs" dxfId="1595" priority="44" stopIfTrue="1" operator="notEqual">
      <formula>Y26</formula>
    </cfRule>
    <cfRule type="expression" dxfId="1594" priority="45" stopIfTrue="1">
      <formula>$N$7=4</formula>
    </cfRule>
  </conditionalFormatting>
  <conditionalFormatting sqref="AG18">
    <cfRule type="cellIs" dxfId="1593" priority="46" stopIfTrue="1" operator="notEqual">
      <formula>X26</formula>
    </cfRule>
    <cfRule type="expression" dxfId="1592" priority="47" stopIfTrue="1">
      <formula>$N$7=4</formula>
    </cfRule>
  </conditionalFormatting>
  <conditionalFormatting sqref="AD20">
    <cfRule type="cellIs" dxfId="1591" priority="40" stopIfTrue="1" operator="notEqual">
      <formula>AA24</formula>
    </cfRule>
    <cfRule type="expression" dxfId="1590" priority="41" stopIfTrue="1">
      <formula>$N$7=4</formula>
    </cfRule>
  </conditionalFormatting>
  <conditionalFormatting sqref="AE20">
    <cfRule type="cellIs" dxfId="1589" priority="42" stopIfTrue="1" operator="notEqual">
      <formula>Z24</formula>
    </cfRule>
    <cfRule type="expression" dxfId="1588" priority="43" stopIfTrue="1">
      <formula>$N$7=4</formula>
    </cfRule>
  </conditionalFormatting>
  <conditionalFormatting sqref="Z24">
    <cfRule type="cellIs" dxfId="1587" priority="36" stopIfTrue="1" operator="notEqual">
      <formula>AE20</formula>
    </cfRule>
    <cfRule type="expression" dxfId="1586" priority="37" stopIfTrue="1">
      <formula>$N$7=4</formula>
    </cfRule>
  </conditionalFormatting>
  <conditionalFormatting sqref="AA24">
    <cfRule type="cellIs" dxfId="1585" priority="38" stopIfTrue="1" operator="notEqual">
      <formula>AD20</formula>
    </cfRule>
    <cfRule type="expression" dxfId="1584" priority="39" stopIfTrue="1">
      <formula>$N$7=4</formula>
    </cfRule>
  </conditionalFormatting>
  <conditionalFormatting sqref="X26">
    <cfRule type="cellIs" dxfId="1583" priority="32" stopIfTrue="1" operator="notEqual">
      <formula>AG18</formula>
    </cfRule>
    <cfRule type="expression" dxfId="1582" priority="33" stopIfTrue="1">
      <formula>$N$7=4</formula>
    </cfRule>
  </conditionalFormatting>
  <conditionalFormatting sqref="Y26">
    <cfRule type="cellIs" dxfId="1581" priority="34" stopIfTrue="1" operator="notEqual">
      <formula>AF18</formula>
    </cfRule>
    <cfRule type="expression" dxfId="1580" priority="35" stopIfTrue="1">
      <formula>$N$7=4</formula>
    </cfRule>
  </conditionalFormatting>
  <conditionalFormatting sqref="V28">
    <cfRule type="cellIs" dxfId="1579" priority="28" stopIfTrue="1" operator="notEqual">
      <formula>AI16</formula>
    </cfRule>
    <cfRule type="expression" dxfId="1578" priority="29" stopIfTrue="1">
      <formula>$N$7=4</formula>
    </cfRule>
  </conditionalFormatting>
  <conditionalFormatting sqref="W28">
    <cfRule type="cellIs" dxfId="1577" priority="30" stopIfTrue="1" operator="notEqual">
      <formula>AH16</formula>
    </cfRule>
    <cfRule type="expression" dxfId="1576" priority="31" stopIfTrue="1">
      <formula>$N$7=4</formula>
    </cfRule>
  </conditionalFormatting>
  <conditionalFormatting sqref="T30">
    <cfRule type="cellIs" dxfId="1575" priority="24" stopIfTrue="1" operator="notEqual">
      <formula>AK14</formula>
    </cfRule>
    <cfRule type="expression" dxfId="1574" priority="25" stopIfTrue="1">
      <formula>$N$7=7</formula>
    </cfRule>
  </conditionalFormatting>
  <conditionalFormatting sqref="U30">
    <cfRule type="cellIs" dxfId="1573" priority="26" stopIfTrue="1" operator="notEqual">
      <formula>AJ14</formula>
    </cfRule>
    <cfRule type="expression" dxfId="1572" priority="27" stopIfTrue="1">
      <formula>$N$7=7</formula>
    </cfRule>
  </conditionalFormatting>
  <conditionalFormatting sqref="P7:Q7">
    <cfRule type="cellIs" dxfId="1571" priority="23" stopIfTrue="1" operator="equal">
      <formula>3</formula>
    </cfRule>
  </conditionalFormatting>
  <conditionalFormatting sqref="R7:AK7">
    <cfRule type="cellIs" dxfId="1570" priority="22" stopIfTrue="1" operator="equal">
      <formula>3</formula>
    </cfRule>
  </conditionalFormatting>
  <conditionalFormatting sqref="R9:AK9">
    <cfRule type="cellIs" dxfId="1569" priority="21" stopIfTrue="1" operator="equal">
      <formula>3</formula>
    </cfRule>
  </conditionalFormatting>
  <conditionalFormatting sqref="T11:AK11">
    <cfRule type="cellIs" dxfId="1568" priority="20" stopIfTrue="1" operator="equal">
      <formula>3</formula>
    </cfRule>
  </conditionalFormatting>
  <conditionalFormatting sqref="V13:AK13">
    <cfRule type="cellIs" dxfId="1567" priority="19" stopIfTrue="1" operator="equal">
      <formula>3</formula>
    </cfRule>
  </conditionalFormatting>
  <conditionalFormatting sqref="X15:AK15">
    <cfRule type="cellIs" dxfId="1566" priority="18" stopIfTrue="1" operator="equal">
      <formula>3</formula>
    </cfRule>
  </conditionalFormatting>
  <conditionalFormatting sqref="Z17:AK17">
    <cfRule type="cellIs" dxfId="1565" priority="17" stopIfTrue="1" operator="equal">
      <formula>3</formula>
    </cfRule>
  </conditionalFormatting>
  <conditionalFormatting sqref="AB19:AK19">
    <cfRule type="cellIs" dxfId="1564" priority="16" stopIfTrue="1" operator="equal">
      <formula>3</formula>
    </cfRule>
  </conditionalFormatting>
  <conditionalFormatting sqref="AD21:AK21">
    <cfRule type="cellIs" dxfId="1563" priority="15" stopIfTrue="1" operator="equal">
      <formula>3</formula>
    </cfRule>
  </conditionalFormatting>
  <conditionalFormatting sqref="AF23:AK23">
    <cfRule type="cellIs" dxfId="1562" priority="14" stopIfTrue="1" operator="equal">
      <formula>3</formula>
    </cfRule>
  </conditionalFormatting>
  <conditionalFormatting sqref="AH25:AK25">
    <cfRule type="cellIs" dxfId="1561" priority="13" stopIfTrue="1" operator="equal">
      <formula>3</formula>
    </cfRule>
  </conditionalFormatting>
  <conditionalFormatting sqref="AJ27:AK27">
    <cfRule type="cellIs" dxfId="1560" priority="12" stopIfTrue="1" operator="equal">
      <formula>3</formula>
    </cfRule>
  </conditionalFormatting>
  <conditionalFormatting sqref="N29:AI29">
    <cfRule type="cellIs" dxfId="1559" priority="11" stopIfTrue="1" operator="equal">
      <formula>3</formula>
    </cfRule>
  </conditionalFormatting>
  <conditionalFormatting sqref="N27:AG27">
    <cfRule type="cellIs" dxfId="1558" priority="10" stopIfTrue="1" operator="equal">
      <formula>3</formula>
    </cfRule>
  </conditionalFormatting>
  <conditionalFormatting sqref="N25:AE25">
    <cfRule type="cellIs" dxfId="1557" priority="9" stopIfTrue="1" operator="equal">
      <formula>3</formula>
    </cfRule>
  </conditionalFormatting>
  <conditionalFormatting sqref="N23:AC23">
    <cfRule type="cellIs" dxfId="1556" priority="8" stopIfTrue="1" operator="equal">
      <formula>3</formula>
    </cfRule>
  </conditionalFormatting>
  <conditionalFormatting sqref="N21:AA21">
    <cfRule type="cellIs" dxfId="1555" priority="7" stopIfTrue="1" operator="equal">
      <formula>3</formula>
    </cfRule>
  </conditionalFormatting>
  <conditionalFormatting sqref="N19:Y19">
    <cfRule type="cellIs" dxfId="1554" priority="6" stopIfTrue="1" operator="equal">
      <formula>3</formula>
    </cfRule>
  </conditionalFormatting>
  <conditionalFormatting sqref="N17:W17">
    <cfRule type="cellIs" dxfId="1553" priority="5" stopIfTrue="1" operator="equal">
      <formula>3</formula>
    </cfRule>
  </conditionalFormatting>
  <conditionalFormatting sqref="N15:U15">
    <cfRule type="cellIs" dxfId="1552" priority="4" stopIfTrue="1" operator="equal">
      <formula>3</formula>
    </cfRule>
  </conditionalFormatting>
  <conditionalFormatting sqref="N13:S13">
    <cfRule type="cellIs" dxfId="1551" priority="3" stopIfTrue="1" operator="equal">
      <formula>3</formula>
    </cfRule>
  </conditionalFormatting>
  <conditionalFormatting sqref="N11:Q11">
    <cfRule type="cellIs" dxfId="1550" priority="2" stopIfTrue="1" operator="equal">
      <formula>3</formula>
    </cfRule>
  </conditionalFormatting>
  <conditionalFormatting sqref="N9:O9">
    <cfRule type="cellIs" dxfId="1549" priority="1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M42"/>
  <sheetViews>
    <sheetView zoomScale="77" zoomScaleNormal="77" workbookViewId="0">
      <selection activeCell="H9" sqref="H9:H10"/>
    </sheetView>
  </sheetViews>
  <sheetFormatPr defaultRowHeight="15" outlineLevelCol="1" x14ac:dyDescent="0.25"/>
  <cols>
    <col min="1" max="1" width="3.42578125" customWidth="1"/>
    <col min="2" max="2" width="22.28515625" customWidth="1"/>
    <col min="3" max="3" width="9.5703125" customWidth="1" outlineLevel="1"/>
    <col min="4" max="4" width="4" hidden="1" customWidth="1" outlineLevel="1"/>
    <col min="5" max="5" width="5.85546875" customWidth="1" outlineLevel="1"/>
    <col min="6" max="6" width="5" customWidth="1" outlineLevel="1"/>
    <col min="7" max="8" width="5.28515625" customWidth="1" outlineLevel="1"/>
    <col min="9" max="9" width="4.7109375" customWidth="1" outlineLevel="1"/>
    <col min="10" max="10" width="5.140625" customWidth="1"/>
    <col min="11" max="11" width="5.28515625" customWidth="1"/>
    <col min="12" max="12" width="5.7109375" customWidth="1"/>
    <col min="13" max="13" width="5.42578125" customWidth="1"/>
    <col min="14" max="19" width="2.7109375" customWidth="1"/>
    <col min="20" max="25" width="2.5703125" customWidth="1"/>
    <col min="26" max="31" width="2.5703125" style="3" customWidth="1"/>
    <col min="32" max="32" width="2.7109375" style="3" customWidth="1"/>
    <col min="33" max="33" width="2.5703125" style="3" customWidth="1"/>
    <col min="34" max="43" width="2.7109375" style="3" customWidth="1"/>
    <col min="44" max="45" width="2.7109375" customWidth="1"/>
    <col min="46" max="46" width="4.85546875" customWidth="1"/>
    <col min="47" max="47" width="5" customWidth="1"/>
    <col min="48" max="48" width="6.140625" customWidth="1"/>
    <col min="49" max="49" width="3.85546875" customWidth="1"/>
    <col min="50" max="57" width="3.7109375" customWidth="1"/>
    <col min="58" max="58" width="4.28515625" customWidth="1"/>
    <col min="59" max="65" width="3.7109375" customWidth="1"/>
    <col min="66" max="68" width="3.85546875" customWidth="1"/>
  </cols>
  <sheetData>
    <row r="1" spans="1:65" ht="15.7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38"/>
      <c r="AX1" s="1" t="s">
        <v>39</v>
      </c>
    </row>
    <row r="2" spans="1:65" ht="18" x14ac:dyDescent="0.25">
      <c r="A2" s="78"/>
      <c r="B2" s="78"/>
      <c r="C2" s="78"/>
      <c r="D2" s="78"/>
      <c r="E2" s="127" t="s">
        <v>80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1:65" x14ac:dyDescent="0.25">
      <c r="B3" s="4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AC3" s="128" t="s">
        <v>38</v>
      </c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</row>
    <row r="4" spans="1:65" x14ac:dyDescent="0.25">
      <c r="D4" s="4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Z4" s="130"/>
      <c r="BA4" s="130"/>
      <c r="BB4" s="130"/>
      <c r="BC4" s="130"/>
      <c r="BD4" s="130"/>
      <c r="BE4" s="130"/>
      <c r="BF4" s="130"/>
      <c r="BG4" s="130"/>
      <c r="BH4" s="130"/>
      <c r="BI4" s="130"/>
    </row>
    <row r="5" spans="1:65" s="12" customFormat="1" ht="18.75" hidden="1" x14ac:dyDescent="0.3">
      <c r="A5" s="8"/>
      <c r="B5" s="9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1" t="s">
        <v>27</v>
      </c>
      <c r="T5" s="131"/>
      <c r="U5" s="131"/>
      <c r="V5" s="131"/>
      <c r="W5" s="10"/>
      <c r="X5" s="10"/>
      <c r="Y5" s="8"/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8</v>
      </c>
      <c r="AG5" s="11">
        <v>9</v>
      </c>
      <c r="AH5" s="11">
        <v>10</v>
      </c>
      <c r="AI5" s="11">
        <v>11</v>
      </c>
      <c r="AJ5" s="11">
        <v>12</v>
      </c>
      <c r="AK5" s="11">
        <v>13</v>
      </c>
      <c r="AL5" s="11"/>
      <c r="AM5" s="11"/>
      <c r="AN5" s="11"/>
      <c r="AO5" s="11"/>
      <c r="AP5" s="11"/>
      <c r="AQ5" s="11"/>
      <c r="AR5" s="11">
        <v>14</v>
      </c>
      <c r="AZ5" s="130" t="s">
        <v>25</v>
      </c>
      <c r="BA5" s="130"/>
      <c r="BB5" s="130"/>
      <c r="BC5" s="130"/>
      <c r="BD5" s="130"/>
      <c r="BE5" s="130"/>
      <c r="BF5" s="130"/>
      <c r="BG5" s="130"/>
      <c r="BH5" s="130"/>
      <c r="BI5" s="130"/>
    </row>
    <row r="6" spans="1:65" s="12" customFormat="1" ht="12.75" x14ac:dyDescent="0.2">
      <c r="A6" s="79" t="s">
        <v>2</v>
      </c>
      <c r="B6" s="80" t="s">
        <v>28</v>
      </c>
      <c r="C6" s="80" t="s">
        <v>81</v>
      </c>
      <c r="D6" s="80" t="s">
        <v>30</v>
      </c>
      <c r="E6" s="80" t="s">
        <v>31</v>
      </c>
      <c r="F6" s="80" t="s">
        <v>3</v>
      </c>
      <c r="G6" s="80" t="s">
        <v>32</v>
      </c>
      <c r="H6" s="80" t="s">
        <v>4</v>
      </c>
      <c r="I6" s="80" t="s">
        <v>5</v>
      </c>
      <c r="J6" s="80" t="s">
        <v>6</v>
      </c>
      <c r="K6" s="80" t="s">
        <v>8</v>
      </c>
      <c r="L6" s="80" t="s">
        <v>33</v>
      </c>
      <c r="M6" s="81" t="s">
        <v>34</v>
      </c>
      <c r="N6" s="264">
        <v>1</v>
      </c>
      <c r="O6" s="258"/>
      <c r="P6" s="257">
        <v>2</v>
      </c>
      <c r="Q6" s="258"/>
      <c r="R6" s="257">
        <v>3</v>
      </c>
      <c r="S6" s="258"/>
      <c r="T6" s="257">
        <v>4</v>
      </c>
      <c r="U6" s="258"/>
      <c r="V6" s="257">
        <v>5</v>
      </c>
      <c r="W6" s="258"/>
      <c r="X6" s="257">
        <v>6</v>
      </c>
      <c r="Y6" s="258"/>
      <c r="Z6" s="254">
        <v>7</v>
      </c>
      <c r="AA6" s="254"/>
      <c r="AB6" s="254">
        <v>8</v>
      </c>
      <c r="AC6" s="254"/>
      <c r="AD6" s="254">
        <v>9</v>
      </c>
      <c r="AE6" s="254"/>
      <c r="AF6" s="254">
        <v>10</v>
      </c>
      <c r="AG6" s="254"/>
      <c r="AH6" s="254">
        <v>11</v>
      </c>
      <c r="AI6" s="254"/>
      <c r="AJ6" s="254">
        <v>12</v>
      </c>
      <c r="AK6" s="254"/>
      <c r="AL6" s="254">
        <v>13</v>
      </c>
      <c r="AM6" s="254"/>
      <c r="AN6" s="254">
        <v>14</v>
      </c>
      <c r="AO6" s="254"/>
      <c r="AP6" s="254">
        <v>15</v>
      </c>
      <c r="AQ6" s="254"/>
      <c r="AR6" s="254">
        <v>16</v>
      </c>
      <c r="AS6" s="261"/>
      <c r="AT6" s="262" t="s">
        <v>7</v>
      </c>
      <c r="AU6" s="263"/>
      <c r="AV6" s="82" t="s">
        <v>82</v>
      </c>
      <c r="AX6" s="83">
        <v>1</v>
      </c>
      <c r="AY6" s="83">
        <v>2</v>
      </c>
      <c r="AZ6" s="83">
        <v>3</v>
      </c>
      <c r="BA6" s="84">
        <v>4</v>
      </c>
      <c r="BB6" s="84">
        <v>5</v>
      </c>
      <c r="BC6" s="84">
        <v>6</v>
      </c>
      <c r="BD6" s="84">
        <v>7</v>
      </c>
      <c r="BE6" s="84">
        <v>8</v>
      </c>
      <c r="BF6" s="84">
        <v>9</v>
      </c>
      <c r="BG6" s="84">
        <v>10</v>
      </c>
      <c r="BH6" s="84">
        <v>11</v>
      </c>
      <c r="BI6" s="84">
        <v>12</v>
      </c>
      <c r="BJ6" s="83">
        <v>13</v>
      </c>
      <c r="BK6" s="83">
        <v>14</v>
      </c>
      <c r="BL6" s="83">
        <v>15</v>
      </c>
      <c r="BM6" s="83">
        <v>16</v>
      </c>
    </row>
    <row r="7" spans="1:65" ht="15.75" x14ac:dyDescent="0.25">
      <c r="A7" s="226">
        <v>1</v>
      </c>
      <c r="B7" s="228" t="s">
        <v>83</v>
      </c>
      <c r="C7" s="230" t="s">
        <v>16</v>
      </c>
      <c r="D7" s="232"/>
      <c r="E7" s="222">
        <f>IF(G7="",0,IF(F7+G7&lt;1000,1000,F7+G7))</f>
        <v>1290.74</v>
      </c>
      <c r="F7" s="216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+IF(AP8=4,2,IF(AP8=3,1,0))+IF(AR8=4,2,IF(AR8=3,1,0)))-(COUNT(P7:AS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+IF(AP8=4,2,IF(AP8=3,1,0))+IF(AR8=4,2,IF(AR8=3,1,0)))-(COUNT(P7:AS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+IF(AP8=4,2,IF(AP8=3,1,0))+IF(AR8=4,2,IF(AR8=3,1,0)))-(COUNT(P7:AS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+IF(AP8=4,2,IF(AP8=3,1,0))+IF(AR8=4,2,IF(AR8=3,1,0)))-(COUNT(P7:AS7))*2*((G7-L7)/10+50)%)*10))</f>
        <v>9.740000000000002</v>
      </c>
      <c r="G7" s="216">
        <v>1281</v>
      </c>
      <c r="H7" s="243">
        <f>IF(COUNT(P7:AS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+IF(AL8=4,2,IF(AL8=3,1,0))+IF(AN8=4,2,IF(AN8=3,1,0))+IF(AP8=4,2,IF(AP8=3,1,0))+IF(AR8=4,2,IF(AR8=3,1,0)))/((COUNT(P7:AS7))*2)%)</f>
        <v>60.714285714285708</v>
      </c>
      <c r="I7" s="216">
        <f>(G7-L7)</f>
        <v>72.35714285714289</v>
      </c>
      <c r="J7" s="218">
        <v>5</v>
      </c>
      <c r="K7" s="259">
        <f>SUM(P7:AS7)</f>
        <v>24</v>
      </c>
      <c r="L7" s="222">
        <f>(SUM($G$7:$G$38)-G7)/(COUNT($G$7:$G$38)-1)</f>
        <v>1208.6428571428571</v>
      </c>
      <c r="M7" s="223">
        <f>AX39</f>
        <v>122.5</v>
      </c>
      <c r="N7" s="255">
        <v>0</v>
      </c>
      <c r="O7" s="256"/>
      <c r="P7" s="252">
        <f>IF(P8+Q8=0,"",IF(P8=4,3,IF(P8=3,1,0)))</f>
        <v>0</v>
      </c>
      <c r="Q7" s="253"/>
      <c r="R7" s="252">
        <f t="shared" ref="R7" si="0">IF(R8+S8=0,"",IF(R8=4,3,IF(R8=3,1,0)))</f>
        <v>3</v>
      </c>
      <c r="S7" s="253"/>
      <c r="T7" s="252">
        <f t="shared" ref="T7" si="1">IF(T8+U8=0,"",IF(T8=4,3,IF(T8=3,1,0)))</f>
        <v>3</v>
      </c>
      <c r="U7" s="253"/>
      <c r="V7" s="252">
        <f t="shared" ref="V7" si="2">IF(V8+W8=0,"",IF(V8=4,3,IF(V8=3,1,0)))</f>
        <v>1</v>
      </c>
      <c r="W7" s="253"/>
      <c r="X7" s="252">
        <f t="shared" ref="X7" si="3">IF(X8+Y8=0,"",IF(X8=4,3,IF(X8=3,1,0)))</f>
        <v>3</v>
      </c>
      <c r="Y7" s="253"/>
      <c r="Z7" s="252">
        <f t="shared" ref="Z7" si="4">IF(Z8+AA8=0,"",IF(Z8=4,3,IF(Z8=3,1,0)))</f>
        <v>3</v>
      </c>
      <c r="AA7" s="253"/>
      <c r="AB7" s="252">
        <f t="shared" ref="AB7" si="5">IF(AB8+AC8=0,"",IF(AB8=4,3,IF(AB8=3,1,0)))</f>
        <v>3</v>
      </c>
      <c r="AC7" s="253"/>
      <c r="AD7" s="252">
        <f t="shared" ref="AD7" si="6">IF(AD8+AE8=0,"",IF(AD8=4,3,IF(AD8=3,1,0)))</f>
        <v>1</v>
      </c>
      <c r="AE7" s="253"/>
      <c r="AF7" s="252">
        <f t="shared" ref="AF7" si="7">IF(AF8+AG8=0,"",IF(AF8=4,3,IF(AF8=3,1,0)))</f>
        <v>0</v>
      </c>
      <c r="AG7" s="253"/>
      <c r="AH7" s="252">
        <f t="shared" ref="AH7" si="8">IF(AH8+AI8=0,"",IF(AH8=4,3,IF(AH8=3,1,0)))</f>
        <v>0</v>
      </c>
      <c r="AI7" s="253"/>
      <c r="AJ7" s="252">
        <f t="shared" ref="AJ7" si="9">IF(AJ8+AK8=0,"",IF(AJ8=4,3,IF(AJ8=3,1,0)))</f>
        <v>3</v>
      </c>
      <c r="AK7" s="253"/>
      <c r="AL7" s="252">
        <f t="shared" ref="AL7" si="10">IF(AL8+AM8=0,"",IF(AL8=4,3,IF(AL8=3,1,0)))</f>
        <v>3</v>
      </c>
      <c r="AM7" s="253"/>
      <c r="AN7" s="252">
        <f t="shared" ref="AN7" si="11">IF(AN8+AO8=0,"",IF(AN8=4,3,IF(AN8=3,1,0)))</f>
        <v>0</v>
      </c>
      <c r="AO7" s="253"/>
      <c r="AP7" s="252">
        <f>IF(AP8+AQ8=0,"",IF(AP8=4,3,IF(AP8=3,1,0)))</f>
        <v>1</v>
      </c>
      <c r="AQ7" s="253"/>
      <c r="AR7" s="252" t="str">
        <f>IF(AR8+AS8=0,"",IF(AR8=4,3,IF(AR8=3,1,0)))</f>
        <v/>
      </c>
      <c r="AS7" s="253"/>
      <c r="AT7" s="249">
        <f>SUM(AT8/AU8)</f>
        <v>1.3225806451612903</v>
      </c>
      <c r="AU7" s="250"/>
      <c r="AV7" s="251">
        <v>21</v>
      </c>
      <c r="AX7" s="206"/>
      <c r="AY7" s="205">
        <f>IF($P7=1,$K7/2)+IF($P7=0,$K7)</f>
        <v>24</v>
      </c>
      <c r="AZ7" s="205">
        <f>IF($R7=1,$K7/2)+IF($R7=0,$K7)</f>
        <v>0</v>
      </c>
      <c r="BA7" s="205">
        <f>IF($T7=1,$K7/2)+IF($T7=0,$K7)</f>
        <v>0</v>
      </c>
      <c r="BB7" s="205">
        <f>IF($V7=1,$K7/2)+IF($V7=0,$K7)</f>
        <v>12</v>
      </c>
      <c r="BC7" s="205">
        <f>IF($X7=1,$K7/2)+IF($X7=0,$K7)</f>
        <v>0</v>
      </c>
      <c r="BD7" s="205">
        <f>IF($Z7=1,$K7/2)+IF($Z7=0,$K7)</f>
        <v>0</v>
      </c>
      <c r="BE7" s="205">
        <f>IF($AB7=1,$K7/2)+IF($AB7=0,$K7)</f>
        <v>0</v>
      </c>
      <c r="BF7" s="205">
        <f>IF($AD7=1,$K7/2)+IF($AD7=0,$K7)</f>
        <v>12</v>
      </c>
      <c r="BG7" s="205">
        <f>IF($AF7=1,$K7/2)+IF($AF7=0,$K7)</f>
        <v>24</v>
      </c>
      <c r="BH7" s="205">
        <f>IF($BA7=1,$K7/2)+IF($AH7=0,$K7)</f>
        <v>24</v>
      </c>
      <c r="BI7" s="205">
        <f>IF($AJ7=1,$K7/2)+IF($AJ7=0,$K7)</f>
        <v>0</v>
      </c>
      <c r="BJ7" s="205">
        <f>IF($AL7=1,$K7/2)+IF($AL7=0,$K7)</f>
        <v>0</v>
      </c>
      <c r="BK7" s="205">
        <f>IF($AN7=1,$K7/2)+IF($AN7=0,$K7)</f>
        <v>24</v>
      </c>
      <c r="BL7" s="205">
        <f>IF($AP7=1,$K7/2)+IF($AP7=0,$K7)</f>
        <v>12</v>
      </c>
      <c r="BM7" s="205">
        <f>IF($AR7=1,$K7/2)+IF($AR7=0,$K7)</f>
        <v>0</v>
      </c>
    </row>
    <row r="8" spans="1:65" x14ac:dyDescent="0.25">
      <c r="A8" s="227"/>
      <c r="B8" s="229"/>
      <c r="C8" s="231"/>
      <c r="D8" s="233"/>
      <c r="E8" s="217"/>
      <c r="F8" s="234"/>
      <c r="G8" s="234"/>
      <c r="H8" s="215"/>
      <c r="I8" s="217"/>
      <c r="J8" s="219"/>
      <c r="K8" s="238"/>
      <c r="L8" s="217"/>
      <c r="M8" s="224"/>
      <c r="N8" s="85"/>
      <c r="O8" s="86"/>
      <c r="P8" s="87">
        <v>1</v>
      </c>
      <c r="Q8" s="88">
        <v>4</v>
      </c>
      <c r="R8" s="20">
        <v>4</v>
      </c>
      <c r="S8" s="21">
        <v>2</v>
      </c>
      <c r="T8" s="20">
        <v>4</v>
      </c>
      <c r="U8" s="21">
        <v>1</v>
      </c>
      <c r="V8" s="20">
        <v>3</v>
      </c>
      <c r="W8" s="21">
        <v>3</v>
      </c>
      <c r="X8" s="22">
        <v>4</v>
      </c>
      <c r="Y8" s="23">
        <v>1</v>
      </c>
      <c r="Z8" s="20">
        <v>4</v>
      </c>
      <c r="AA8" s="21">
        <v>0</v>
      </c>
      <c r="AB8" s="20">
        <v>4</v>
      </c>
      <c r="AC8" s="21">
        <v>0</v>
      </c>
      <c r="AD8" s="20">
        <v>3</v>
      </c>
      <c r="AE8" s="21">
        <v>3</v>
      </c>
      <c r="AF8" s="20">
        <v>2</v>
      </c>
      <c r="AG8" s="21">
        <v>4</v>
      </c>
      <c r="AH8" s="20">
        <v>1</v>
      </c>
      <c r="AI8" s="21">
        <v>4</v>
      </c>
      <c r="AJ8" s="20">
        <v>4</v>
      </c>
      <c r="AK8" s="21">
        <v>1</v>
      </c>
      <c r="AL8" s="20">
        <v>4</v>
      </c>
      <c r="AM8" s="21">
        <v>1</v>
      </c>
      <c r="AN8" s="20">
        <v>0</v>
      </c>
      <c r="AO8" s="21">
        <v>4</v>
      </c>
      <c r="AP8" s="20">
        <v>3</v>
      </c>
      <c r="AQ8" s="21">
        <v>3</v>
      </c>
      <c r="AR8" s="20"/>
      <c r="AS8" s="21"/>
      <c r="AT8" s="31">
        <f>SUM($AR8,$AP8,$AN8,$AL8,$AJ8,$AH8,$AF8,$AD8,$AB8,$Z8,$X8,$V8,$T8,$R8,$P8,)</f>
        <v>41</v>
      </c>
      <c r="AU8" s="25">
        <f>SUM($AS8,$AQ8,$AO8,$AM8,$AK8,$AI8,$AG8,$AE8,$AC8,$AA8,$Y8,$W8,$U8,$S8,$Q8,)</f>
        <v>31</v>
      </c>
      <c r="AV8" s="236"/>
      <c r="AX8" s="207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ht="15.75" x14ac:dyDescent="0.25">
      <c r="A9" s="226">
        <v>2</v>
      </c>
      <c r="B9" s="240" t="s">
        <v>84</v>
      </c>
      <c r="C9" s="230" t="s">
        <v>16</v>
      </c>
      <c r="D9" s="232"/>
      <c r="E9" s="222">
        <f t="shared" ref="E9" si="12">IF(G9="",0,IF(F9+G9&lt;1000,1000,F9+G9))</f>
        <v>1380</v>
      </c>
      <c r="F9" s="225">
        <f>IF(I9&gt;150,IF(H9&gt;=65,0,SUM(SUM(IF(IF(N10=4,2,IF(N10=3,1,0))+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+IF(AP10=4,2,IF(AP10=3,1,0))+IF(AR10=4,2,IF(AR10=3,1,0)))-(COUNT(N9:AS9))*2*(15+50)%)*10),IF(I9&lt;-150,IF((SUM(IF(IF(N10=4,2,IF(N10=3,1,0))+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+IF(AP10=4,2,IF(AP10=3,1,0))+IF(AR10=4,2,IF(AR10=3,1,0)))-(COUNT(N9:AS9))*2*((G9-L9)/10+50)%)*10&lt;1,0,SUM(SUM(IF(IF(N10=4,2,IF(N10=3,1,0))+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+IF(AP10=4,2,IF(AP10=3,1,0))+IF(AR10=4,2,IF(AR10=3,1,0)))-(COUNT(N9:AS9))*2*((G9-L9)/10+50)%)*10),SUM(SUM(IF(IF(N10=4,2,IF(N10=3,1,0))+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+IF(AP10=4,2,IF(AP10=3,1,0))+IF(AR10=4,2,IF(AR10=3,1,0)))-(COUNT(N9:AS9))*2*((G9-L9)/10+50)%)*10))</f>
        <v>0</v>
      </c>
      <c r="G9" s="216">
        <v>1380</v>
      </c>
      <c r="H9" s="214">
        <f>IF(COUNT(N9:AS9)=0,0,SUM(IF(IF(N10=4,2,IF(N10=3,1,0))+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+IF(AL10=4,2,IF(AL10=3,1,0))+IF(AN10=4,2,IF(AN10=3,1,0))+IF(AP10=4,2,IF(AP10=3,1,0))+IF(AR10=4,2,IF(AR10=3,1,0)))/((COUNT(N9:AS9))*2)%)</f>
        <v>67.857142857142847</v>
      </c>
      <c r="I9" s="225">
        <f>(G9-L9)</f>
        <v>178.42857142857133</v>
      </c>
      <c r="J9" s="248">
        <v>3</v>
      </c>
      <c r="K9" s="237">
        <f>SUM(N9:AS9)</f>
        <v>30</v>
      </c>
      <c r="L9" s="239">
        <f>(SUM($G$7:$G$38)-G9)/(COUNT($G$7:$G$38)-1)</f>
        <v>1201.5714285714287</v>
      </c>
      <c r="M9" s="223">
        <f>AY39</f>
        <v>168.5</v>
      </c>
      <c r="N9" s="213">
        <f>IF(N10+O10=0,"",IF(N10=4,3,IF(N10=3,1,0)))</f>
        <v>3</v>
      </c>
      <c r="O9" s="209"/>
      <c r="P9" s="85"/>
      <c r="Q9" s="86"/>
      <c r="R9" s="209">
        <f t="shared" ref="R9" si="13">IF(R10+S10=0,"",IF(R10=4,3,IF(R10=3,1,0)))</f>
        <v>3</v>
      </c>
      <c r="S9" s="210"/>
      <c r="T9" s="209">
        <f t="shared" ref="T9" si="14">IF(T10+U10=0,"",IF(T10=4,3,IF(T10=3,1,0)))</f>
        <v>3</v>
      </c>
      <c r="U9" s="210"/>
      <c r="V9" s="209">
        <f t="shared" ref="V9" si="15">IF(V10+W10=0,"",IF(V10=4,3,IF(V10=3,1,0)))</f>
        <v>0</v>
      </c>
      <c r="W9" s="210"/>
      <c r="X9" s="209">
        <f t="shared" ref="X9" si="16">IF(X10+Y10=0,"",IF(X10=4,3,IF(X10=3,1,0)))</f>
        <v>0</v>
      </c>
      <c r="Y9" s="210"/>
      <c r="Z9" s="209">
        <f t="shared" ref="Z9" si="17">IF(Z10+AA10=0,"",IF(Z10=4,3,IF(Z10=3,1,0)))</f>
        <v>3</v>
      </c>
      <c r="AA9" s="210"/>
      <c r="AB9" s="209">
        <f t="shared" ref="AB9" si="18">IF(AB10+AC10=0,"",IF(AB10=4,3,IF(AB10=3,1,0)))</f>
        <v>3</v>
      </c>
      <c r="AC9" s="210"/>
      <c r="AD9" s="209">
        <f t="shared" ref="AD9" si="19">IF(AD10+AE10=0,"",IF(AD10=4,3,IF(AD10=3,1,0)))</f>
        <v>3</v>
      </c>
      <c r="AE9" s="210"/>
      <c r="AF9" s="209">
        <f t="shared" ref="AF9" si="20">IF(AF10+AG10=0,"",IF(AF10=4,3,IF(AF10=3,1,0)))</f>
        <v>1</v>
      </c>
      <c r="AG9" s="210"/>
      <c r="AH9" s="209">
        <f t="shared" ref="AH9" si="21">IF(AH10+AI10=0,"",IF(AH10=4,3,IF(AH10=3,1,0)))</f>
        <v>1</v>
      </c>
      <c r="AI9" s="210"/>
      <c r="AJ9" s="209">
        <f t="shared" ref="AJ9" si="22">IF(AJ10+AK10=0,"",IF(AJ10=4,3,IF(AJ10=3,1,0)))</f>
        <v>1</v>
      </c>
      <c r="AK9" s="210"/>
      <c r="AL9" s="209">
        <f t="shared" ref="AL9" si="23">IF(AL10+AM10=0,"",IF(AL10=4,3,IF(AL10=3,1,0)))</f>
        <v>3</v>
      </c>
      <c r="AM9" s="210"/>
      <c r="AN9" s="209">
        <f t="shared" ref="AN9" si="24">IF(AN10+AO10=0,"",IF(AN10=4,3,IF(AN10=3,1,0)))</f>
        <v>3</v>
      </c>
      <c r="AO9" s="210"/>
      <c r="AP9" s="209">
        <f t="shared" ref="AP9" si="25">IF(AP10+AQ10=0,"",IF(AP10=4,3,IF(AP10=3,1,0)))</f>
        <v>3</v>
      </c>
      <c r="AQ9" s="210"/>
      <c r="AR9" s="209" t="str">
        <f t="shared" ref="AR9" si="26">IF(AR10+AS10=0,"",IF(AR10=4,3,IF(AR10=3,1,0)))</f>
        <v/>
      </c>
      <c r="AS9" s="210"/>
      <c r="AT9" s="120">
        <f>SUM(AT10/AU10)</f>
        <v>1.9583333333333333</v>
      </c>
      <c r="AU9" s="110"/>
      <c r="AV9" s="235">
        <v>27</v>
      </c>
      <c r="AX9" s="205">
        <f>IF($N9=1,$K9/2)+IF($N9=0,$K9)</f>
        <v>0</v>
      </c>
      <c r="AY9" s="206"/>
      <c r="AZ9" s="205">
        <f>IF($R9=1,$K9/2)+IF($R9=0,$K9)</f>
        <v>0</v>
      </c>
      <c r="BA9" s="205">
        <f>IF($T9=1,$K9/2)+IF($T9=0,$K9)</f>
        <v>0</v>
      </c>
      <c r="BB9" s="205">
        <f>IF($V9=1,$K9/2)+IF($V9=0,$K9)</f>
        <v>30</v>
      </c>
      <c r="BC9" s="205">
        <f>IF($X9=1,$K9/2)+IF($X9=0,$K9)</f>
        <v>30</v>
      </c>
      <c r="BD9" s="205">
        <f>IF($Z9=1,$K9/2)+IF($Z9=0,$K9)</f>
        <v>0</v>
      </c>
      <c r="BE9" s="205">
        <f>IF($AB9=1,$K9/2)+IF($AB9=0,$K9)</f>
        <v>0</v>
      </c>
      <c r="BF9" s="205">
        <f>IF($AD9=1,$K9/2)+IF($AD9=0,$K9)</f>
        <v>0</v>
      </c>
      <c r="BG9" s="205">
        <f>IF($AF9=1,$K9/2)+IF($AF9=0,$K9)</f>
        <v>15</v>
      </c>
      <c r="BH9" s="205">
        <f>IF($BA9=1,$K9/2)+IF($AH9=0,$K9)</f>
        <v>0</v>
      </c>
      <c r="BI9" s="205">
        <f>IF($AJ9=1,$K9/2)+IF($AJ9=0,$K9)</f>
        <v>15</v>
      </c>
      <c r="BJ9" s="205">
        <f>IF($AL9=1,$K9/2)+IF($AL9=0,$K9)</f>
        <v>0</v>
      </c>
      <c r="BK9" s="205">
        <f>IF($AN9=1,$K9/2)+IF($AN9=0,$K9)</f>
        <v>0</v>
      </c>
      <c r="BL9" s="205">
        <f>IF($AP9=1,$K9/2)+IF($AP9=0,$K9)</f>
        <v>0</v>
      </c>
      <c r="BM9" s="205">
        <f>IF($AR9=1,$K9/2)+IF($AR9=0,$K9)</f>
        <v>0</v>
      </c>
    </row>
    <row r="10" spans="1:65" x14ac:dyDescent="0.25">
      <c r="A10" s="227"/>
      <c r="B10" s="241"/>
      <c r="C10" s="231"/>
      <c r="D10" s="233"/>
      <c r="E10" s="217"/>
      <c r="F10" s="234"/>
      <c r="G10" s="234"/>
      <c r="H10" s="215"/>
      <c r="I10" s="217"/>
      <c r="J10" s="219"/>
      <c r="K10" s="238"/>
      <c r="L10" s="217"/>
      <c r="M10" s="224"/>
      <c r="N10" s="20">
        <v>4</v>
      </c>
      <c r="O10" s="89">
        <v>1</v>
      </c>
      <c r="P10" s="90"/>
      <c r="Q10" s="91"/>
      <c r="R10" s="56">
        <v>4</v>
      </c>
      <c r="S10" s="21">
        <v>1</v>
      </c>
      <c r="T10" s="20">
        <v>4</v>
      </c>
      <c r="U10" s="21">
        <v>2</v>
      </c>
      <c r="V10" s="22">
        <v>1</v>
      </c>
      <c r="W10" s="23">
        <v>4</v>
      </c>
      <c r="X10" s="20">
        <v>1</v>
      </c>
      <c r="Y10" s="21">
        <v>4</v>
      </c>
      <c r="Z10" s="20">
        <v>4</v>
      </c>
      <c r="AA10" s="21">
        <v>1</v>
      </c>
      <c r="AB10" s="20">
        <v>4</v>
      </c>
      <c r="AC10" s="21">
        <v>0</v>
      </c>
      <c r="AD10" s="20">
        <v>4</v>
      </c>
      <c r="AE10" s="21">
        <v>1</v>
      </c>
      <c r="AF10" s="20">
        <v>3</v>
      </c>
      <c r="AG10" s="21">
        <v>3</v>
      </c>
      <c r="AH10" s="20">
        <v>3</v>
      </c>
      <c r="AI10" s="21">
        <v>3</v>
      </c>
      <c r="AJ10" s="20">
        <v>3</v>
      </c>
      <c r="AK10" s="21">
        <v>3</v>
      </c>
      <c r="AL10" s="20">
        <v>4</v>
      </c>
      <c r="AM10" s="21">
        <v>0</v>
      </c>
      <c r="AN10" s="20">
        <v>4</v>
      </c>
      <c r="AO10" s="21">
        <v>1</v>
      </c>
      <c r="AP10" s="20">
        <v>4</v>
      </c>
      <c r="AQ10" s="21">
        <v>0</v>
      </c>
      <c r="AR10" s="20"/>
      <c r="AS10" s="21"/>
      <c r="AT10" s="31">
        <f>SUM($AR10,$AP10,$AN10,$AL10,$AJ10,$AH10,$AF10,$AD10,$AB10,$Z10,$X10,$V10,$T10,$R10,$P10,$N10,)</f>
        <v>47</v>
      </c>
      <c r="AU10" s="25">
        <f>SUM($AS10,$AQ10,$AO10,$AM10,$AK10,$AI10,$AG10,$AE10,$AC10,$AA10,$Y10,$W10,$U10,$S10,$Q10,$O10,)</f>
        <v>24</v>
      </c>
      <c r="AV10" s="236"/>
      <c r="AX10" s="205"/>
      <c r="AY10" s="207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ht="15.75" x14ac:dyDescent="0.25">
      <c r="A11" s="226">
        <v>3</v>
      </c>
      <c r="B11" s="228" t="s">
        <v>85</v>
      </c>
      <c r="C11" s="230" t="s">
        <v>16</v>
      </c>
      <c r="D11" s="232"/>
      <c r="E11" s="239">
        <f t="shared" ref="E11" si="27">IF(G11="",0,IF(F11+G11&lt;1000,1000,F11+G11))</f>
        <v>1159.24</v>
      </c>
      <c r="F11" s="225">
        <f t="shared" ref="F11" si="28">IF(I11&gt;150,IF(H11&gt;=65,0,SUM(SUM(IF(IF(N12=4,2,IF(N12=3,1,0))+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+IF(AP12=4,2,IF(AP12=3,1,0))+IF(AR12=4,2,IF(AR12=3,1,0)))-(COUNT(N11:AS11))*2*(15+50)%)*10),IF(I11&lt;-150,IF((SUM(IF(IF(N12=4,2,IF(N12=3,1,0))+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+IF(AP12=4,2,IF(AP12=3,1,0))+IF(AR12=4,2,IF(AR12=3,1,0)))-(COUNT(N11:AS11))*2*((G11-L11)/10+50)%)*10&lt;1,0,SUM(SUM(IF(IF(N12=4,2,IF(N12=3,1,0))+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+IF(AP12=4,2,IF(AP12=3,1,0))+IF(AR12=4,2,IF(AR12=3,1,0)))-(COUNT(N11:AS11))*2*((G11-L11)/10+50)%)*10),SUM(SUM(IF(IF(N12=4,2,IF(N12=3,1,0))+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+IF(AP12=4,2,IF(AP12=3,1,0))+IF(AR12=4,2,IF(AR12=3,1,0)))-(COUNT(N11:AS11))*2*((G11-L11)/10+50)%)*10))</f>
        <v>23.239999999999981</v>
      </c>
      <c r="G11" s="225">
        <v>1136</v>
      </c>
      <c r="H11" s="214">
        <f t="shared" ref="H11" si="29">IF(COUNT(N11:AS11)=0,0,SUM(IF(IF(N12=4,2,IF(N12=3,1,0))+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+IF(AL12=4,2,IF(AL12=3,1,0))+IF(AN12=4,2,IF(AN12=3,1,0))+IF(AP12=4,2,IF(AP12=3,1,0))+IF(AR12=4,2,IF(AR12=3,1,0)))/((COUNT(N11:AS11))*2)%)</f>
        <v>49.999999999999993</v>
      </c>
      <c r="I11" s="225">
        <f>(G11-L11)</f>
        <v>-83</v>
      </c>
      <c r="J11" s="218">
        <v>8</v>
      </c>
      <c r="K11" s="237">
        <f>SUM(N11:AS11)</f>
        <v>20</v>
      </c>
      <c r="L11" s="239">
        <f>(SUM($G$7:$G$38)-G11)/(COUNT($G$7:$G$38)-1)</f>
        <v>1219</v>
      </c>
      <c r="M11" s="223">
        <f>AZ39</f>
        <v>86</v>
      </c>
      <c r="N11" s="213">
        <f t="shared" ref="N11" si="30">IF(N12+O12=0,"",IF(N12=4,3,IF(N12=3,1,0)))</f>
        <v>0</v>
      </c>
      <c r="O11" s="210"/>
      <c r="P11" s="209">
        <f t="shared" ref="P11" si="31">IF(P12+Q12=0,"",IF(P12=4,3,IF(P12=3,1,0)))</f>
        <v>0</v>
      </c>
      <c r="Q11" s="210"/>
      <c r="R11" s="85"/>
      <c r="S11" s="86"/>
      <c r="T11" s="209">
        <f t="shared" ref="T11" si="32">IF(T12+U12=0,"",IF(T12=4,3,IF(T12=3,1,0)))</f>
        <v>3</v>
      </c>
      <c r="U11" s="210"/>
      <c r="V11" s="209">
        <f t="shared" ref="V11" si="33">IF(V12+W12=0,"",IF(V12=4,3,IF(V12=3,1,0)))</f>
        <v>0</v>
      </c>
      <c r="W11" s="210"/>
      <c r="X11" s="209">
        <f t="shared" ref="X11" si="34">IF(X12+Y12=0,"",IF(X12=4,3,IF(X12=3,1,0)))</f>
        <v>1</v>
      </c>
      <c r="Y11" s="210"/>
      <c r="Z11" s="209">
        <f t="shared" ref="Z11" si="35">IF(Z12+AA12=0,"",IF(Z12=4,3,IF(Z12=3,1,0)))</f>
        <v>3</v>
      </c>
      <c r="AA11" s="210"/>
      <c r="AB11" s="209">
        <f t="shared" ref="AB11" si="36">IF(AB12+AC12=0,"",IF(AB12=4,3,IF(AB12=3,1,0)))</f>
        <v>3</v>
      </c>
      <c r="AC11" s="210"/>
      <c r="AD11" s="209">
        <f t="shared" ref="AD11" si="37">IF(AD12+AE12=0,"",IF(AD12=4,3,IF(AD12=3,1,0)))</f>
        <v>3</v>
      </c>
      <c r="AE11" s="210"/>
      <c r="AF11" s="209">
        <f t="shared" ref="AF11" si="38">IF(AF12+AG12=0,"",IF(AF12=4,3,IF(AF12=3,1,0)))</f>
        <v>0</v>
      </c>
      <c r="AG11" s="210"/>
      <c r="AH11" s="209">
        <f t="shared" ref="AH11" si="39">IF(AH12+AI12=0,"",IF(AH12=4,3,IF(AH12=3,1,0)))</f>
        <v>0</v>
      </c>
      <c r="AI11" s="210"/>
      <c r="AJ11" s="209">
        <f t="shared" ref="AJ11" si="40">IF(AJ12+AK12=0,"",IF(AJ12=4,3,IF(AJ12=3,1,0)))</f>
        <v>3</v>
      </c>
      <c r="AK11" s="210"/>
      <c r="AL11" s="209">
        <f t="shared" ref="AL11" si="41">IF(AL12+AM12=0,"",IF(AL12=4,3,IF(AL12=3,1,0)))</f>
        <v>0</v>
      </c>
      <c r="AM11" s="210"/>
      <c r="AN11" s="209">
        <f t="shared" ref="AN11" si="42">IF(AN12+AO12=0,"",IF(AN12=4,3,IF(AN12=3,1,0)))</f>
        <v>1</v>
      </c>
      <c r="AO11" s="210"/>
      <c r="AP11" s="209">
        <f t="shared" ref="AP11" si="43">IF(AP12+AQ12=0,"",IF(AP12=4,3,IF(AP12=3,1,0)))</f>
        <v>3</v>
      </c>
      <c r="AQ11" s="210"/>
      <c r="AR11" s="209" t="str">
        <f t="shared" ref="AR11" si="44">IF(AR12+AS12=0,"",IF(AR12=4,3,IF(AR12=3,1,0)))</f>
        <v/>
      </c>
      <c r="AS11" s="210"/>
      <c r="AT11" s="120">
        <f>SUM(AT12/AU12)</f>
        <v>1.027027027027027</v>
      </c>
      <c r="AU11" s="110"/>
      <c r="AV11" s="235">
        <v>17</v>
      </c>
      <c r="AX11" s="205">
        <f>IF($N11=1,$K11/2)+IF($N11=0,$K11)</f>
        <v>20</v>
      </c>
      <c r="AY11" s="205">
        <f>IF($P11=1,$K11/2)+IF($P11=0,$K11)</f>
        <v>20</v>
      </c>
      <c r="AZ11" s="85"/>
      <c r="BA11" s="205">
        <f>IF($T11=1,$K11/2)+IF($T11=0,$K11)</f>
        <v>0</v>
      </c>
      <c r="BB11" s="205">
        <f>IF($V11=1,$K11/2)+IF($V11=0,$K11)</f>
        <v>20</v>
      </c>
      <c r="BC11" s="205">
        <f>IF($X11=1,$K11/2)+IF($X11=0,$K11)</f>
        <v>10</v>
      </c>
      <c r="BD11" s="205">
        <f>IF($Z11=1,$K11/2)+IF($Z11=0,$K11)</f>
        <v>0</v>
      </c>
      <c r="BE11" s="205">
        <f>IF($AB11=1,$K11/2)+IF($AB11=0,$K11)</f>
        <v>0</v>
      </c>
      <c r="BF11" s="205">
        <f>IF($AD11=1,$K11/2)+IF($AD11=0,$K11)</f>
        <v>0</v>
      </c>
      <c r="BG11" s="205">
        <f>IF($AF11=1,$K11/2)+IF($AF11=0,$K11)</f>
        <v>20</v>
      </c>
      <c r="BH11" s="205">
        <f>IF($BA11=1,$K11/2)+IF($AH11=0,$K11)</f>
        <v>20</v>
      </c>
      <c r="BI11" s="205">
        <f>IF($AJ11=1,$K11/2)+IF($AJ11=0,$K11)</f>
        <v>0</v>
      </c>
      <c r="BJ11" s="205">
        <f>IF($AL11=1,$K11/2)+IF($AL11=0,$K11)</f>
        <v>20</v>
      </c>
      <c r="BK11" s="205">
        <f>IF($AN11=1,$K11/2)+IF($AN11=0,$K11)</f>
        <v>10</v>
      </c>
      <c r="BL11" s="205">
        <f>IF($AP11=1,$K11/2)+IF($AP11=0,$K11)</f>
        <v>0</v>
      </c>
      <c r="BM11" s="205">
        <f>IF($AR11=1,$K11/2)+IF($AR11=0,$K11)</f>
        <v>0</v>
      </c>
    </row>
    <row r="12" spans="1:65" x14ac:dyDescent="0.25">
      <c r="A12" s="227"/>
      <c r="B12" s="229"/>
      <c r="C12" s="231"/>
      <c r="D12" s="233"/>
      <c r="E12" s="239"/>
      <c r="F12" s="234"/>
      <c r="G12" s="225"/>
      <c r="H12" s="215"/>
      <c r="I12" s="217"/>
      <c r="J12" s="219"/>
      <c r="K12" s="238"/>
      <c r="L12" s="217"/>
      <c r="M12" s="224"/>
      <c r="N12" s="20">
        <v>2</v>
      </c>
      <c r="O12" s="21">
        <v>4</v>
      </c>
      <c r="P12" s="20">
        <v>1</v>
      </c>
      <c r="Q12" s="21">
        <v>4</v>
      </c>
      <c r="R12" s="90"/>
      <c r="S12" s="91"/>
      <c r="T12" s="22">
        <v>4</v>
      </c>
      <c r="U12" s="23">
        <v>1</v>
      </c>
      <c r="V12" s="20">
        <v>0</v>
      </c>
      <c r="W12" s="21">
        <v>4</v>
      </c>
      <c r="X12" s="20">
        <v>3</v>
      </c>
      <c r="Y12" s="21">
        <v>3</v>
      </c>
      <c r="Z12" s="20">
        <v>4</v>
      </c>
      <c r="AA12" s="21">
        <v>1</v>
      </c>
      <c r="AB12" s="20">
        <v>4</v>
      </c>
      <c r="AC12" s="21">
        <v>1</v>
      </c>
      <c r="AD12" s="20">
        <v>4</v>
      </c>
      <c r="AE12" s="21">
        <v>1</v>
      </c>
      <c r="AF12" s="20">
        <v>2</v>
      </c>
      <c r="AG12" s="21">
        <v>4</v>
      </c>
      <c r="AH12" s="20">
        <v>2</v>
      </c>
      <c r="AI12" s="21">
        <v>4</v>
      </c>
      <c r="AJ12" s="20">
        <v>4</v>
      </c>
      <c r="AK12" s="21">
        <v>2</v>
      </c>
      <c r="AL12" s="20">
        <v>1</v>
      </c>
      <c r="AM12" s="21">
        <v>4</v>
      </c>
      <c r="AN12" s="20">
        <v>3</v>
      </c>
      <c r="AO12" s="21">
        <v>3</v>
      </c>
      <c r="AP12" s="20">
        <v>4</v>
      </c>
      <c r="AQ12" s="21">
        <v>1</v>
      </c>
      <c r="AR12" s="20"/>
      <c r="AS12" s="21"/>
      <c r="AT12" s="31">
        <f>SUM($AR12,$AP12,$AN12,$AL12,$AJ12,$AH12,$AF12,$AD12,$AB12,$Z12,$X12,$V12,$T12,$R12,$P12,$N12,)</f>
        <v>38</v>
      </c>
      <c r="AU12" s="25">
        <f>SUM($AS12,$AQ12,$AO12,$AM12,$AK12,$AI12,$AG12,$AE12,$AC12,$AA12,$Y12,$W12,$U12,$S12,$Q12,$O12,)</f>
        <v>37</v>
      </c>
      <c r="AV12" s="236"/>
      <c r="AX12" s="205"/>
      <c r="AY12" s="205"/>
      <c r="AZ12" s="90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65" ht="15.75" x14ac:dyDescent="0.25">
      <c r="A13" s="226">
        <v>4</v>
      </c>
      <c r="B13" s="228" t="s">
        <v>86</v>
      </c>
      <c r="C13" s="230" t="s">
        <v>16</v>
      </c>
      <c r="D13" s="232"/>
      <c r="E13" s="222">
        <f t="shared" ref="E13" si="45">IF(G13="",0,IF(F13+G13&lt;1000,1000,F13+G13))</f>
        <v>1040.6400000000001</v>
      </c>
      <c r="F13" s="216">
        <f t="shared" ref="F13" si="46">IF(I13&gt;150,IF(H13&gt;=65,0,SUM(SUM(IF(IF(N14=4,2,IF(N14=3,1,0))+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+IF(AP14=4,2,IF(AP14=3,1,0))+IF(AR14=4,2,IF(AR14=3,1,0)))-(COUNT(N13:AS13))*2*(15+50)%)*10),IF(I13&lt;-150,IF((SUM(IF(IF(N14=4,2,IF(N14=3,1,0))+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+IF(AP14=4,2,IF(AP14=3,1,0))+IF(AR14=4,2,IF(AR14=3,1,0)))-(COUNT(N13:AS13))*2*((G13-L13)/10+50)%)*10&lt;1,0,SUM(SUM(IF(IF(N14=4,2,IF(N14=3,1,0))+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+IF(AP14=4,2,IF(AP14=3,1,0))+IF(AR14=4,2,IF(AR14=3,1,0)))-(COUNT(N13:AS13))*2*((G13-L13)/10+50)%)*10),SUM(SUM(IF(IF(N14=4,2,IF(N14=3,1,0))+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+IF(AP14=4,2,IF(AP14=3,1,0))+IF(AR14=4,2,IF(AR14=3,1,0)))-(COUNT(N13:AS13))*2*((G13-L13)/10+50)%)*10))</f>
        <v>2.6399999999999935</v>
      </c>
      <c r="G13" s="216">
        <v>1038</v>
      </c>
      <c r="H13" s="243">
        <f t="shared" ref="H13" si="47">IF(COUNT(N13:AS13)=0,0,SUM(IF(IF(N14=4,2,IF(N14=3,1,0))+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+IF(AL14=4,2,IF(AL14=3,1,0))+IF(AN14=4,2,IF(AN14=3,1,0))+IF(AP14=4,2,IF(AP14=3,1,0))+IF(AR14=4,2,IF(AR14=3,1,0)))/((COUNT(N13:AS13))*2)%)</f>
        <v>32.142857142857139</v>
      </c>
      <c r="I13" s="225">
        <f>(G13-L13)</f>
        <v>-188</v>
      </c>
      <c r="J13" s="218">
        <v>13</v>
      </c>
      <c r="K13" s="237">
        <f>SUM(N13:AS13)</f>
        <v>12</v>
      </c>
      <c r="L13" s="239">
        <f>(SUM($G$7:$G$38)-G13)/(COUNT($G$7:$G$38)-1)</f>
        <v>1226</v>
      </c>
      <c r="M13" s="223">
        <f>BA39</f>
        <v>49</v>
      </c>
      <c r="N13" s="213">
        <f t="shared" ref="N13" si="48">IF(N14+O14=0,"",IF(N14=4,3,IF(N14=3,1,0)))</f>
        <v>0</v>
      </c>
      <c r="O13" s="210"/>
      <c r="P13" s="209">
        <f t="shared" ref="P13" si="49">IF(P14+Q14=0,"",IF(P14=4,3,IF(P14=3,1,0)))</f>
        <v>0</v>
      </c>
      <c r="Q13" s="210"/>
      <c r="R13" s="209">
        <f t="shared" ref="R13" si="50">IF(R14+S14=0,"",IF(R14=4,3,IF(R14=3,1,0)))</f>
        <v>0</v>
      </c>
      <c r="S13" s="210"/>
      <c r="T13" s="85"/>
      <c r="U13" s="86"/>
      <c r="V13" s="209">
        <f t="shared" ref="V13" si="51">IF(V14+W14=0,"",IF(V14=4,3,IF(V14=3,1,0)))</f>
        <v>0</v>
      </c>
      <c r="W13" s="210"/>
      <c r="X13" s="209">
        <f t="shared" ref="X13" si="52">IF(X14+Y14=0,"",IF(X14=4,3,IF(X14=3,1,0)))</f>
        <v>1</v>
      </c>
      <c r="Y13" s="210"/>
      <c r="Z13" s="209">
        <f t="shared" ref="Z13" si="53">IF(Z14+AA14=0,"",IF(Z14=4,3,IF(Z14=3,1,0)))</f>
        <v>3</v>
      </c>
      <c r="AA13" s="210"/>
      <c r="AB13" s="209">
        <f t="shared" ref="AB13" si="54">IF(AB14+AC14=0,"",IF(AB14=4,3,IF(AB14=3,1,0)))</f>
        <v>3</v>
      </c>
      <c r="AC13" s="210"/>
      <c r="AD13" s="209">
        <f t="shared" ref="AD13" si="55">IF(AD14+AE14=0,"",IF(AD14=4,3,IF(AD14=3,1,0)))</f>
        <v>0</v>
      </c>
      <c r="AE13" s="210"/>
      <c r="AF13" s="209">
        <f t="shared" ref="AF13" si="56">IF(AF14+AG14=0,"",IF(AF14=4,3,IF(AF14=3,1,0)))</f>
        <v>0</v>
      </c>
      <c r="AG13" s="210"/>
      <c r="AH13" s="209">
        <f t="shared" ref="AH13" si="57">IF(AH14+AI14=0,"",IF(AH14=4,3,IF(AH14=3,1,0)))</f>
        <v>0</v>
      </c>
      <c r="AI13" s="210"/>
      <c r="AJ13" s="209">
        <f t="shared" ref="AJ13" si="58">IF(AJ14+AK14=0,"",IF(AJ14=4,3,IF(AJ14=3,1,0)))</f>
        <v>1</v>
      </c>
      <c r="AK13" s="210"/>
      <c r="AL13" s="209">
        <f t="shared" ref="AL13" si="59">IF(AL14+AM14=0,"",IF(AL14=4,3,IF(AL14=3,1,0)))</f>
        <v>1</v>
      </c>
      <c r="AM13" s="210"/>
      <c r="AN13" s="209">
        <f t="shared" ref="AN13" si="60">IF(AN14+AO14=0,"",IF(AN14=4,3,IF(AN14=3,1,0)))</f>
        <v>3</v>
      </c>
      <c r="AO13" s="210"/>
      <c r="AP13" s="209">
        <f t="shared" ref="AP13" si="61">IF(AP14+AQ14=0,"",IF(AP14=4,3,IF(AP14=3,1,0)))</f>
        <v>0</v>
      </c>
      <c r="AQ13" s="210"/>
      <c r="AR13" s="209" t="str">
        <f t="shared" ref="AR13" si="62">IF(AR14+AS14=0,"",IF(AR14=4,3,IF(AR14=3,1,0)))</f>
        <v/>
      </c>
      <c r="AS13" s="210"/>
      <c r="AT13" s="120">
        <f>SUM(AT14/AU14)</f>
        <v>0.67441860465116277</v>
      </c>
      <c r="AU13" s="110"/>
      <c r="AV13" s="235">
        <v>9</v>
      </c>
      <c r="AX13" s="205">
        <f>IF($N13=1,$K13/2)+IF($N13=0,$K13)</f>
        <v>12</v>
      </c>
      <c r="AY13" s="205">
        <f>IF($P13=1,$K13/2)+IF($P13=0,$K13)</f>
        <v>12</v>
      </c>
      <c r="AZ13" s="205">
        <f>IF($R13=1,$K13/2)+IF($R13=0,$K13)</f>
        <v>12</v>
      </c>
      <c r="BA13" s="206"/>
      <c r="BB13" s="205">
        <f>IF($V13=1,$K13/2)+IF($V13=0,$K13)</f>
        <v>12</v>
      </c>
      <c r="BC13" s="205">
        <f>IF($X13=1,$K13/2)+IF($X13=0,$K13)</f>
        <v>6</v>
      </c>
      <c r="BD13" s="205">
        <f>IF($Z13=1,$K13/2)+IF($Z13=0,$K13)</f>
        <v>0</v>
      </c>
      <c r="BE13" s="205">
        <f>IF($AB13=1,$K13/2)+IF($AB13=0,$K13)</f>
        <v>0</v>
      </c>
      <c r="BF13" s="205">
        <f>IF($AD13=1,$K13/2)+IF($AD13=0,$K13)</f>
        <v>12</v>
      </c>
      <c r="BG13" s="205">
        <f>IF($AF13=1,$K13/2)+IF($AF13=0,$K13)</f>
        <v>12</v>
      </c>
      <c r="BH13" s="205">
        <f>IF($BA13=1,$K13/2)+IF($AH13=0,$K13)</f>
        <v>12</v>
      </c>
      <c r="BI13" s="205">
        <f>IF($AJ13=1,$K13/2)+IF($AJ13=0,$K13)</f>
        <v>6</v>
      </c>
      <c r="BJ13" s="205">
        <f>IF($AL13=1,$K13/2)+IF($AL13=0,$K13)</f>
        <v>6</v>
      </c>
      <c r="BK13" s="205">
        <f>IF($AN13=1,$K13/2)+IF($AN13=0,$K13)</f>
        <v>0</v>
      </c>
      <c r="BL13" s="205">
        <f>IF($AP13=1,$K13/2)+IF($AP13=0,$K13)</f>
        <v>12</v>
      </c>
      <c r="BM13" s="205">
        <f>IF($AR13=1,$K13/2)+IF($AR13=0,$K13)</f>
        <v>0</v>
      </c>
    </row>
    <row r="14" spans="1:65" x14ac:dyDescent="0.25">
      <c r="A14" s="227"/>
      <c r="B14" s="229"/>
      <c r="C14" s="231"/>
      <c r="D14" s="233"/>
      <c r="E14" s="217"/>
      <c r="F14" s="234"/>
      <c r="G14" s="234"/>
      <c r="H14" s="215"/>
      <c r="I14" s="217"/>
      <c r="J14" s="219"/>
      <c r="K14" s="238"/>
      <c r="L14" s="217"/>
      <c r="M14" s="224"/>
      <c r="N14" s="20">
        <v>1</v>
      </c>
      <c r="O14" s="21">
        <v>4</v>
      </c>
      <c r="P14" s="20">
        <v>2</v>
      </c>
      <c r="Q14" s="21">
        <v>4</v>
      </c>
      <c r="R14" s="22">
        <v>1</v>
      </c>
      <c r="S14" s="23">
        <v>4</v>
      </c>
      <c r="T14" s="90"/>
      <c r="U14" s="91"/>
      <c r="V14" s="20">
        <v>2</v>
      </c>
      <c r="W14" s="21">
        <v>4</v>
      </c>
      <c r="X14" s="20">
        <v>3</v>
      </c>
      <c r="Y14" s="21">
        <v>3</v>
      </c>
      <c r="Z14" s="20">
        <v>4</v>
      </c>
      <c r="AA14" s="21">
        <v>1</v>
      </c>
      <c r="AB14" s="20">
        <v>4</v>
      </c>
      <c r="AC14" s="21">
        <v>0</v>
      </c>
      <c r="AD14" s="20">
        <v>0</v>
      </c>
      <c r="AE14" s="21">
        <v>4</v>
      </c>
      <c r="AF14" s="20">
        <v>0</v>
      </c>
      <c r="AG14" s="21">
        <v>4</v>
      </c>
      <c r="AH14" s="20">
        <v>0</v>
      </c>
      <c r="AI14" s="21">
        <v>4</v>
      </c>
      <c r="AJ14" s="20">
        <v>3</v>
      </c>
      <c r="AK14" s="21">
        <v>3</v>
      </c>
      <c r="AL14" s="20">
        <v>3</v>
      </c>
      <c r="AM14" s="21">
        <v>3</v>
      </c>
      <c r="AN14" s="20">
        <v>4</v>
      </c>
      <c r="AO14" s="21">
        <v>1</v>
      </c>
      <c r="AP14" s="20">
        <v>2</v>
      </c>
      <c r="AQ14" s="21">
        <v>4</v>
      </c>
      <c r="AR14" s="20"/>
      <c r="AS14" s="21"/>
      <c r="AT14" s="31">
        <f>SUM($AR14,$AP14,$AN14,$AL14,$AJ14,$AH14,$AF14,$AD14,$AB14,$Z14,$X14,$V14,$T14,$R14,$P14,$N14,)</f>
        <v>29</v>
      </c>
      <c r="AU14" s="25">
        <f>SUM($AS14,$AQ14,$AO14,$AM14,$AK14,$AI14,$AG14,$AE14,$AC14,$AA14,$Y14,$W14,$U14,$S14,$Q14,$O14,)</f>
        <v>43</v>
      </c>
      <c r="AV14" s="236"/>
      <c r="AX14" s="205"/>
      <c r="AY14" s="205"/>
      <c r="AZ14" s="205"/>
      <c r="BA14" s="207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</row>
    <row r="15" spans="1:65" ht="15.75" x14ac:dyDescent="0.25">
      <c r="A15" s="226">
        <v>5</v>
      </c>
      <c r="B15" s="228" t="s">
        <v>87</v>
      </c>
      <c r="C15" s="230" t="s">
        <v>16</v>
      </c>
      <c r="D15" s="232"/>
      <c r="E15" s="239">
        <f t="shared" ref="E15" si="63">IF(G15="",0,IF(F15+G15&lt;1000,1000,F15+G15))</f>
        <v>1472</v>
      </c>
      <c r="F15" s="225">
        <f t="shared" ref="F15" si="64">IF(I15&gt;150,IF(H15&gt;=65,0,SUM(SUM(IF(IF(N16=4,2,IF(N16=3,1,0))+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+IF(AP16=4,2,IF(AP16=3,1,0))+IF(AR16=4,2,IF(AR16=3,1,0)))-(COUNT(N15:AS15))*2*(15+50)%)*10),IF(I15&lt;-150,IF((SUM(IF(IF(N16=4,2,IF(N16=3,1,0))+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+IF(AP16=4,2,IF(AP16=3,1,0))+IF(AR16=4,2,IF(AR16=3,1,0)))-(COUNT(N15:AS15))*2*((G15-L15)/10+50)%)*10&lt;1,0,SUM(SUM(IF(IF(N16=4,2,IF(N16=3,1,0))+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+IF(AP16=4,2,IF(AP16=3,1,0))+IF(AR16=4,2,IF(AR16=3,1,0)))-(COUNT(N15:AS15))*2*((G15-L15)/10+50)%)*10),SUM(SUM(IF(IF(N16=4,2,IF(N16=3,1,0))+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+IF(AP16=4,2,IF(AP16=3,1,0))+IF(AR16=4,2,IF(AR16=3,1,0)))-(COUNT(N15:AS15))*2*((G15-L15)/10+50)%)*10))</f>
        <v>-11.999999999999993</v>
      </c>
      <c r="G15" s="216">
        <v>1484</v>
      </c>
      <c r="H15" s="214">
        <f t="shared" ref="H15" si="65">IF(COUNT(N15:AS15)=0,0,SUM(IF(IF(N16=4,2,IF(N16=3,1,0))+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+IF(AL16=4,2,IF(AL16=3,1,0))+IF(AN16=4,2,IF(AN16=3,1,0))+IF(AP16=4,2,IF(AP16=3,1,0))+IF(AR16=4,2,IF(AR16=3,1,0)))/((COUNT(N15:AS15))*2)%)</f>
        <v>60.714285714285708</v>
      </c>
      <c r="I15" s="225">
        <f>(G15-L15)</f>
        <v>289.85714285714289</v>
      </c>
      <c r="J15" s="218">
        <v>4</v>
      </c>
      <c r="K15" s="237">
        <f>SUM(N15:AS15)</f>
        <v>29</v>
      </c>
      <c r="L15" s="239">
        <f>(SUM($G$7:$G$38)-G15)/(COUNT($G$7:$G$38)-1)</f>
        <v>1194.1428571428571</v>
      </c>
      <c r="M15" s="223">
        <f>BB39</f>
        <v>149.5</v>
      </c>
      <c r="N15" s="213">
        <f t="shared" ref="N15" si="66">IF(N16+O16=0,"",IF(N16=4,3,IF(N16=3,1,0)))</f>
        <v>1</v>
      </c>
      <c r="O15" s="210"/>
      <c r="P15" s="209">
        <f t="shared" ref="P15" si="67">IF(P16+Q16=0,"",IF(P16=4,3,IF(P16=3,1,0)))</f>
        <v>3</v>
      </c>
      <c r="Q15" s="210"/>
      <c r="R15" s="209">
        <f t="shared" ref="R15" si="68">IF(R16+S16=0,"",IF(R16=4,3,IF(R16=3,1,0)))</f>
        <v>3</v>
      </c>
      <c r="S15" s="210"/>
      <c r="T15" s="209">
        <f t="shared" ref="T15" si="69">IF(T16+U16=0,"",IF(T16=4,3,IF(T16=3,1,0)))</f>
        <v>3</v>
      </c>
      <c r="U15" s="210"/>
      <c r="V15" s="85"/>
      <c r="W15" s="86"/>
      <c r="X15" s="209">
        <f t="shared" ref="X15" si="70">IF(X16+Y16=0,"",IF(X16=4,3,IF(X16=3,1,0)))</f>
        <v>1</v>
      </c>
      <c r="Y15" s="210"/>
      <c r="Z15" s="209">
        <f t="shared" ref="Z15" si="71">IF(Z16+AA16=0,"",IF(Z16=4,3,IF(Z16=3,1,0)))</f>
        <v>3</v>
      </c>
      <c r="AA15" s="210"/>
      <c r="AB15" s="209">
        <f t="shared" ref="AB15" si="72">IF(AB16+AC16=0,"",IF(AB16=4,3,IF(AB16=3,1,0)))</f>
        <v>3</v>
      </c>
      <c r="AC15" s="210"/>
      <c r="AD15" s="209">
        <f t="shared" ref="AD15" si="73">IF(AD16+AE16=0,"",IF(AD16=4,3,IF(AD16=3,1,0)))</f>
        <v>3</v>
      </c>
      <c r="AE15" s="210"/>
      <c r="AF15" s="209">
        <f t="shared" ref="AF15" si="74">IF(AF16+AG16=0,"",IF(AF16=4,3,IF(AF16=3,1,0)))</f>
        <v>0</v>
      </c>
      <c r="AG15" s="210"/>
      <c r="AH15" s="209">
        <f t="shared" ref="AH15" si="75">IF(AH16+AI16=0,"",IF(AH16=4,3,IF(AH16=3,1,0)))</f>
        <v>0</v>
      </c>
      <c r="AI15" s="210"/>
      <c r="AJ15" s="209">
        <f t="shared" ref="AJ15" si="76">IF(AJ16+AK16=0,"",IF(AJ16=4,3,IF(AJ16=3,1,0)))</f>
        <v>0</v>
      </c>
      <c r="AK15" s="210"/>
      <c r="AL15" s="209">
        <f t="shared" ref="AL15" si="77">IF(AL16+AM16=0,"",IF(AL16=4,3,IF(AL16=3,1,0)))</f>
        <v>3</v>
      </c>
      <c r="AM15" s="210"/>
      <c r="AN15" s="209">
        <f t="shared" ref="AN15" si="78">IF(AN16+AO16=0,"",IF(AN16=4,3,IF(AN16=3,1,0)))</f>
        <v>3</v>
      </c>
      <c r="AO15" s="210"/>
      <c r="AP15" s="209">
        <f t="shared" ref="AP15" si="79">IF(AP16+AQ16=0,"",IF(AP16=4,3,IF(AP16=3,1,0)))</f>
        <v>3</v>
      </c>
      <c r="AQ15" s="210"/>
      <c r="AR15" s="209" t="str">
        <f t="shared" ref="AR15" si="80">IF(AR16+AS16=0,"",IF(AR16=4,3,IF(AR16=3,1,0)))</f>
        <v/>
      </c>
      <c r="AS15" s="210"/>
      <c r="AT15" s="120">
        <f>SUM(AT16/AU16)</f>
        <v>2</v>
      </c>
      <c r="AU15" s="110"/>
      <c r="AV15" s="235">
        <v>26</v>
      </c>
      <c r="AW15" s="30"/>
      <c r="AX15" s="205">
        <f>IF($N15=1,$K15/2)+IF($N15=0,$K15)</f>
        <v>14.5</v>
      </c>
      <c r="AY15" s="205">
        <f>IF($P15=1,$K15/2)+IF($P15=0,$K15)</f>
        <v>0</v>
      </c>
      <c r="AZ15" s="205">
        <f>IF($R15=1,$K15/2)+IF($R15=0,$K15)</f>
        <v>0</v>
      </c>
      <c r="BA15" s="205">
        <f>IF($T15=1,$K15/2)+IF($T15=0,$K15)</f>
        <v>0</v>
      </c>
      <c r="BB15" s="206"/>
      <c r="BC15" s="205">
        <f>IF($X15=1,$K15/2)+IF($X15=0,$K15)</f>
        <v>14.5</v>
      </c>
      <c r="BD15" s="205">
        <f>IF($Z15=1,$K15/2)+IF($Z15=0,$K15)</f>
        <v>0</v>
      </c>
      <c r="BE15" s="205">
        <f>IF($AB15=1,$K15/2)+IF($AB15=0,$K15)</f>
        <v>0</v>
      </c>
      <c r="BF15" s="205">
        <f>IF($AD15=1,$K15/2)+IF($AD15=0,$K15)</f>
        <v>0</v>
      </c>
      <c r="BG15" s="205">
        <f>IF($AF15=1,$K15/2)+IF($AF15=0,$K15)</f>
        <v>29</v>
      </c>
      <c r="BH15" s="205">
        <f>IF($BA15=1,$K15/2)+IF($AH15=0,$K15)</f>
        <v>29</v>
      </c>
      <c r="BI15" s="205">
        <f>IF($AJ15=1,$K15/2)+IF($AJ15=0,$K15)</f>
        <v>29</v>
      </c>
      <c r="BJ15" s="205">
        <f>IF($AL15=1,$K15/2)+IF($AL15=0,$K15)</f>
        <v>0</v>
      </c>
      <c r="BK15" s="205">
        <f>IF($AN15=1,$K15/2)+IF($AN15=0,$K15)</f>
        <v>0</v>
      </c>
      <c r="BL15" s="205">
        <f>IF($AP15=1,$K15/2)+IF($AP15=0,$K15)</f>
        <v>0</v>
      </c>
      <c r="BM15" s="205">
        <f>IF($AR15=1,$K15/2)+IF($AR15=0,$K15)</f>
        <v>0</v>
      </c>
    </row>
    <row r="16" spans="1:65" x14ac:dyDescent="0.25">
      <c r="A16" s="227"/>
      <c r="B16" s="229"/>
      <c r="C16" s="231"/>
      <c r="D16" s="233"/>
      <c r="E16" s="239"/>
      <c r="F16" s="234"/>
      <c r="G16" s="234"/>
      <c r="H16" s="215"/>
      <c r="I16" s="217"/>
      <c r="J16" s="219"/>
      <c r="K16" s="238"/>
      <c r="L16" s="217"/>
      <c r="M16" s="224"/>
      <c r="N16" s="20">
        <v>3</v>
      </c>
      <c r="O16" s="21">
        <v>3</v>
      </c>
      <c r="P16" s="22">
        <v>4</v>
      </c>
      <c r="Q16" s="23">
        <v>1</v>
      </c>
      <c r="R16" s="20">
        <v>4</v>
      </c>
      <c r="S16" s="21">
        <v>0</v>
      </c>
      <c r="T16" s="20">
        <v>4</v>
      </c>
      <c r="U16" s="21">
        <v>2</v>
      </c>
      <c r="V16" s="90"/>
      <c r="W16" s="91"/>
      <c r="X16" s="20">
        <v>3</v>
      </c>
      <c r="Y16" s="21">
        <v>3</v>
      </c>
      <c r="Z16" s="20">
        <v>4</v>
      </c>
      <c r="AA16" s="21">
        <v>0</v>
      </c>
      <c r="AB16" s="20">
        <v>4</v>
      </c>
      <c r="AC16" s="21">
        <v>0</v>
      </c>
      <c r="AD16" s="20">
        <v>4</v>
      </c>
      <c r="AE16" s="21">
        <v>1</v>
      </c>
      <c r="AF16" s="20">
        <v>2</v>
      </c>
      <c r="AG16" s="21">
        <v>4</v>
      </c>
      <c r="AH16" s="20">
        <v>2</v>
      </c>
      <c r="AI16" s="21">
        <v>4</v>
      </c>
      <c r="AJ16" s="20">
        <v>2</v>
      </c>
      <c r="AK16" s="21">
        <v>4</v>
      </c>
      <c r="AL16" s="20">
        <v>4</v>
      </c>
      <c r="AM16" s="21">
        <v>2</v>
      </c>
      <c r="AN16" s="20">
        <v>4</v>
      </c>
      <c r="AO16" s="21">
        <v>0</v>
      </c>
      <c r="AP16" s="20">
        <v>4</v>
      </c>
      <c r="AQ16" s="21">
        <v>0</v>
      </c>
      <c r="AR16" s="20"/>
      <c r="AS16" s="21"/>
      <c r="AT16" s="31">
        <f>SUM($AR16,$AP16,$AN16,$AL16,$AJ16,$AH16,$AF16,$AD16,$AB16,$Z16,$X16,$V16,$T16,$R16,$P16,$N16,)</f>
        <v>48</v>
      </c>
      <c r="AU16" s="25">
        <f>SUM($AS16,$AQ16,$AO16,$AM16,$AK16,$AI16,$AG16,$AE16,$AC16,$AA16,$Y16,$W16,$U16,$S16,$Q16,$O16,)</f>
        <v>24</v>
      </c>
      <c r="AV16" s="236"/>
      <c r="AX16" s="205"/>
      <c r="AY16" s="205"/>
      <c r="AZ16" s="205"/>
      <c r="BA16" s="205"/>
      <c r="BB16" s="207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</row>
    <row r="17" spans="1:65" ht="15.75" x14ac:dyDescent="0.25">
      <c r="A17" s="226">
        <v>6</v>
      </c>
      <c r="B17" s="228" t="s">
        <v>88</v>
      </c>
      <c r="C17" s="230" t="s">
        <v>89</v>
      </c>
      <c r="D17" s="232"/>
      <c r="E17" s="222">
        <f t="shared" ref="E17" si="81">IF(G17="",0,IF(F17+G17&lt;1000,1000,F17+G17))</f>
        <v>1308.74</v>
      </c>
      <c r="F17" s="225">
        <f t="shared" ref="F17" si="82">IF(I17&gt;150,IF(H17&gt;=65,0,SUM(SUM(IF(IF(N18=4,2,IF(N18=3,1,0))+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+IF(AP18=4,2,IF(AP18=3,1,0))+IF(AR18=4,2,IF(AR18=3,1,0)))-(COUNT(N17:AS17))*2*(15+50)%)*10),IF(I17&lt;-150,IF((SUM(IF(IF(N18=4,2,IF(N18=3,1,0))+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+IF(AP18=4,2,IF(AP18=3,1,0))+IF(AR18=4,2,IF(AR18=3,1,0)))-(COUNT(N17:AS17))*2*((G17-L17)/10+50)%)*10&lt;1,0,SUM(SUM(IF(IF(N18=4,2,IF(N18=3,1,0))+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+IF(AP18=4,2,IF(AP18=3,1,0))+IF(AR18=4,2,IF(AR18=3,1,0)))-(COUNT(N17:AS17))*2*((G17-L17)/10+50)%)*10),SUM(SUM(IF(IF(N18=4,2,IF(N18=3,1,0))+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+IF(AP18=4,2,IF(AP18=3,1,0))+IF(AR18=4,2,IF(AR18=3,1,0)))-(COUNT(N17:AS17))*2*((G17-L17)/10+50)%)*10))</f>
        <v>-12.260000000000026</v>
      </c>
      <c r="G17" s="216">
        <v>1321</v>
      </c>
      <c r="H17" s="243">
        <f t="shared" ref="H17" si="83">IF(COUNT(N17:AS17)=0,0,SUM(IF(IF(N18=4,2,IF(N18=3,1,0))+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+IF(AL18=4,2,IF(AL18=3,1,0))+IF(AN18=4,2,IF(AN18=3,1,0))+IF(AP18=4,2,IF(AP18=3,1,0))+IF(AR18=4,2,IF(AR18=3,1,0)))/((COUNT(N17:AS17))*2)%)</f>
        <v>57.142857142857139</v>
      </c>
      <c r="I17" s="225">
        <f>(G17-L17)</f>
        <v>115.21428571428578</v>
      </c>
      <c r="J17" s="218">
        <v>7</v>
      </c>
      <c r="K17" s="237">
        <f>SUM(N17:AS17)</f>
        <v>21</v>
      </c>
      <c r="L17" s="239">
        <f>(SUM($G$7:$G$38)-G17)/(COUNT($G$7:$G$38)-1)</f>
        <v>1205.7857142857142</v>
      </c>
      <c r="M17" s="223">
        <f>BC39</f>
        <v>131</v>
      </c>
      <c r="N17" s="213">
        <f t="shared" ref="N17" si="84">IF(N18+O18=0,"",IF(N18=4,3,IF(N18=3,1,0)))</f>
        <v>0</v>
      </c>
      <c r="O17" s="210"/>
      <c r="P17" s="209">
        <f t="shared" ref="P17" si="85">IF(P18+Q18=0,"",IF(P18=4,3,IF(P18=3,1,0)))</f>
        <v>3</v>
      </c>
      <c r="Q17" s="210"/>
      <c r="R17" s="209">
        <f t="shared" ref="R17" si="86">IF(R18+S18=0,"",IF(R18=4,3,IF(R18=3,1,0)))</f>
        <v>1</v>
      </c>
      <c r="S17" s="210"/>
      <c r="T17" s="209">
        <f t="shared" ref="T17" si="87">IF(T18+U18=0,"",IF(T18=4,3,IF(T18=3,1,0)))</f>
        <v>1</v>
      </c>
      <c r="U17" s="210"/>
      <c r="V17" s="209">
        <f t="shared" ref="V17" si="88">IF(V18+W18=0,"",IF(V18=4,3,IF(V18=3,1,0)))</f>
        <v>1</v>
      </c>
      <c r="W17" s="210"/>
      <c r="X17" s="85"/>
      <c r="Y17" s="86"/>
      <c r="Z17" s="209">
        <f t="shared" ref="Z17" si="89">IF(Z18+AA18=0,"",IF(Z18=4,3,IF(Z18=3,1,0)))</f>
        <v>3</v>
      </c>
      <c r="AA17" s="210"/>
      <c r="AB17" s="209">
        <f t="shared" ref="AB17" si="90">IF(AB18+AC18=0,"",IF(AB18=4,3,IF(AB18=3,1,0)))</f>
        <v>3</v>
      </c>
      <c r="AC17" s="210"/>
      <c r="AD17" s="209">
        <f t="shared" ref="AD17" si="91">IF(AD18+AE18=0,"",IF(AD18=4,3,IF(AD18=3,1,0)))</f>
        <v>0</v>
      </c>
      <c r="AE17" s="210"/>
      <c r="AF17" s="209">
        <f t="shared" ref="AF17" si="92">IF(AF18+AG18=0,"",IF(AF18=4,3,IF(AF18=3,1,0)))</f>
        <v>1</v>
      </c>
      <c r="AG17" s="210"/>
      <c r="AH17" s="209">
        <f t="shared" ref="AH17" si="93">IF(AH18+AI18=0,"",IF(AH18=4,3,IF(AH18=3,1,0)))</f>
        <v>0</v>
      </c>
      <c r="AI17" s="210"/>
      <c r="AJ17" s="209">
        <f t="shared" ref="AJ17" si="94">IF(AJ18+AK18=0,"",IF(AJ18=4,3,IF(AJ18=3,1,0)))</f>
        <v>1</v>
      </c>
      <c r="AK17" s="210"/>
      <c r="AL17" s="209">
        <f t="shared" ref="AL17" si="95">IF(AL18+AM18=0,"",IF(AL18=4,3,IF(AL18=3,1,0)))</f>
        <v>3</v>
      </c>
      <c r="AM17" s="210"/>
      <c r="AN17" s="209">
        <f t="shared" ref="AN17" si="96">IF(AN18+AO18=0,"",IF(AN18=4,3,IF(AN18=3,1,0)))</f>
        <v>1</v>
      </c>
      <c r="AO17" s="210"/>
      <c r="AP17" s="209">
        <f t="shared" ref="AP17" si="97">IF(AP18+AQ18=0,"",IF(AP18=4,3,IF(AP18=3,1,0)))</f>
        <v>3</v>
      </c>
      <c r="AQ17" s="210"/>
      <c r="AR17" s="209" t="str">
        <f t="shared" ref="AR17" si="98">IF(AR18+AS18=0,"",IF(AR18=4,3,IF(AR18=3,1,0)))</f>
        <v/>
      </c>
      <c r="AS17" s="210"/>
      <c r="AT17" s="120">
        <f>SUM(AT18/AU18)</f>
        <v>1.25</v>
      </c>
      <c r="AU17" s="110"/>
      <c r="AV17" s="235">
        <v>18</v>
      </c>
      <c r="AX17" s="205">
        <f>IF($N17=1,$K17/2)+IF($N17=0,$K17)</f>
        <v>21</v>
      </c>
      <c r="AY17" s="205">
        <f>IF($P17=1,$K17/2)+IF($P17=0,$K17)</f>
        <v>0</v>
      </c>
      <c r="AZ17" s="205">
        <f>IF($R17=1,$K17/2)+IF($R17=0,$K17)</f>
        <v>10.5</v>
      </c>
      <c r="BA17" s="205">
        <f>IF($T17=1,$K17/2)+IF($T17=0,$K17)</f>
        <v>10.5</v>
      </c>
      <c r="BB17" s="205">
        <f>IF($V17=1,$K17/2)+IF($V17=0,$K17)</f>
        <v>10.5</v>
      </c>
      <c r="BC17" s="206"/>
      <c r="BD17" s="205">
        <f>IF($Z17=1,$K17/2)+IF($Z17=0,$K17)</f>
        <v>0</v>
      </c>
      <c r="BE17" s="205">
        <f>IF($AB17=1,$K17/2)+IF($AB17=0,$K17)</f>
        <v>0</v>
      </c>
      <c r="BF17" s="205">
        <f>IF($AD17=1,$K17/2)+IF($AD17=0,$K17)</f>
        <v>21</v>
      </c>
      <c r="BG17" s="205">
        <f>IF($AF17=1,$K17/2)+IF($AF17=0,$K17)</f>
        <v>10.5</v>
      </c>
      <c r="BH17" s="205">
        <f>IF($BA17=1,$K17/2)+IF($AH17=0,$K17)</f>
        <v>21</v>
      </c>
      <c r="BI17" s="205">
        <f>IF($AJ17=1,$K17/2)+IF($AJ17=0,$K17)</f>
        <v>10.5</v>
      </c>
      <c r="BJ17" s="205">
        <f>IF($AL17=1,$K17/2)+IF($AL17=0,$K17)</f>
        <v>0</v>
      </c>
      <c r="BK17" s="205">
        <f>IF($AN17=1,$K17/2)+IF($AN17=0,$K17)</f>
        <v>10.5</v>
      </c>
      <c r="BL17" s="205">
        <f>IF($AP17=1,$K17/2)+IF($AP17=0,$K17)</f>
        <v>0</v>
      </c>
      <c r="BM17" s="205">
        <f>IF($AR17=1,$K17/2)+IF($AR17=0,$K17)</f>
        <v>0</v>
      </c>
    </row>
    <row r="18" spans="1:65" x14ac:dyDescent="0.25">
      <c r="A18" s="227"/>
      <c r="B18" s="229"/>
      <c r="C18" s="231"/>
      <c r="D18" s="233"/>
      <c r="E18" s="217"/>
      <c r="F18" s="234"/>
      <c r="G18" s="234"/>
      <c r="H18" s="215"/>
      <c r="I18" s="217"/>
      <c r="J18" s="219"/>
      <c r="K18" s="238"/>
      <c r="L18" s="217"/>
      <c r="M18" s="224"/>
      <c r="N18" s="22">
        <v>1</v>
      </c>
      <c r="O18" s="23">
        <v>4</v>
      </c>
      <c r="P18" s="20">
        <v>4</v>
      </c>
      <c r="Q18" s="21">
        <v>1</v>
      </c>
      <c r="R18" s="20">
        <v>3</v>
      </c>
      <c r="S18" s="21">
        <v>3</v>
      </c>
      <c r="T18" s="20">
        <v>3</v>
      </c>
      <c r="U18" s="21">
        <v>3</v>
      </c>
      <c r="V18" s="20">
        <v>3</v>
      </c>
      <c r="W18" s="21">
        <v>3</v>
      </c>
      <c r="X18" s="90"/>
      <c r="Y18" s="91"/>
      <c r="Z18" s="20">
        <v>4</v>
      </c>
      <c r="AA18" s="21">
        <v>0</v>
      </c>
      <c r="AB18" s="20">
        <v>4</v>
      </c>
      <c r="AC18" s="21">
        <v>0</v>
      </c>
      <c r="AD18" s="20">
        <v>0</v>
      </c>
      <c r="AE18" s="21">
        <v>4</v>
      </c>
      <c r="AF18" s="20">
        <v>3</v>
      </c>
      <c r="AG18" s="21">
        <v>3</v>
      </c>
      <c r="AH18" s="20">
        <v>1</v>
      </c>
      <c r="AI18" s="21">
        <v>4</v>
      </c>
      <c r="AJ18" s="20">
        <v>3</v>
      </c>
      <c r="AK18" s="21">
        <v>3</v>
      </c>
      <c r="AL18" s="20">
        <v>4</v>
      </c>
      <c r="AM18" s="21">
        <v>1</v>
      </c>
      <c r="AN18" s="20">
        <v>3</v>
      </c>
      <c r="AO18" s="21">
        <v>3</v>
      </c>
      <c r="AP18" s="20">
        <v>4</v>
      </c>
      <c r="AQ18" s="21">
        <v>0</v>
      </c>
      <c r="AR18" s="20"/>
      <c r="AS18" s="21"/>
      <c r="AT18" s="31">
        <f>SUM($AR18,$AP18,$AN18,$AL18,$AJ18,$AH18,$AF18,$AD18,$AB18,$Z18,$X18,$V18,$T18,$R18,$P18,$N18,)</f>
        <v>40</v>
      </c>
      <c r="AU18" s="25">
        <f>SUM($AS18,$AQ18,$AO18,$AM18,$AK18,$AI18,$AG18,$AE18,$AC18,$AA18,$Y18,$W18,$U18,$S18,$Q18,$O18,)</f>
        <v>32</v>
      </c>
      <c r="AV18" s="236"/>
      <c r="AX18" s="205"/>
      <c r="AY18" s="205"/>
      <c r="AZ18" s="205"/>
      <c r="BA18" s="205"/>
      <c r="BB18" s="205"/>
      <c r="BC18" s="207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</row>
    <row r="19" spans="1:65" ht="15.75" x14ac:dyDescent="0.25">
      <c r="A19" s="226">
        <v>7</v>
      </c>
      <c r="B19" s="228" t="s">
        <v>90</v>
      </c>
      <c r="C19" s="230" t="s">
        <v>20</v>
      </c>
      <c r="D19" s="232"/>
      <c r="E19" s="222">
        <f t="shared" ref="E19" si="99">IF(G19="",0,IF(F19+G19&lt;1000,1000,F19+G19))</f>
        <v>1019</v>
      </c>
      <c r="F19" s="216">
        <f t="shared" ref="F19" si="100">IF(I19&gt;150,IF(H19&gt;=65,0,SUM(SUM(IF(IF(N20=4,2,IF(N20=3,1,0))+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+IF(AP20=4,2,IF(AP20=3,1,0))+IF(AR20=4,2,IF(AR20=3,1,0)))-(COUNT(N19:AS19))*2*(15+50)%)*10),IF(I19&lt;-150,IF((SUM(IF(IF(N20=4,2,IF(N20=3,1,0))+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+IF(AP20=4,2,IF(AP20=3,1,0))+IF(AR20=4,2,IF(AR20=3,1,0)))-(COUNT(N19:AS19))*2*((G19-L19)/10+50)%)*10&lt;1,0,SUM(SUM(IF(IF(N20=4,2,IF(N20=3,1,0))+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+IF(AP20=4,2,IF(AP20=3,1,0))+IF(AR20=4,2,IF(AR20=3,1,0)))-(COUNT(N19:AS19))*2*((G19-L19)/10+50)%)*10),SUM(SUM(IF(IF(N20=4,2,IF(N20=3,1,0))+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+IF(AP20=4,2,IF(AP20=3,1,0))+IF(AR20=4,2,IF(AR20=3,1,0)))-(COUNT(N19:AS19))*2*((G19-L19)/10+50)%)*10))</f>
        <v>0</v>
      </c>
      <c r="G19" s="216">
        <v>1019</v>
      </c>
      <c r="H19" s="243">
        <f t="shared" ref="H19" si="101">IF(COUNT(N19:AS19)=0,0,SUM(IF(IF(N20=4,2,IF(N20=3,1,0))+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+IF(AL20=4,2,IF(AL20=3,1,0))+IF(AN20=4,2,IF(AN20=3,1,0))+IF(AP20=4,2,IF(AP20=3,1,0))+IF(AR20=4,2,IF(AR20=3,1,0)))/((COUNT(N19:AS19))*2)%)</f>
        <v>7.1428571428571423</v>
      </c>
      <c r="I19" s="225">
        <f>(G19-L19)</f>
        <v>-208.35714285714289</v>
      </c>
      <c r="J19" s="218">
        <v>14</v>
      </c>
      <c r="K19" s="237">
        <f>SUM(N19:AS19)</f>
        <v>3</v>
      </c>
      <c r="L19" s="239">
        <f>(SUM($G$7:$G$38)-G19)/(COUNT($G$7:$G$38)-1)</f>
        <v>1227.3571428571429</v>
      </c>
      <c r="M19" s="223">
        <f>BD39</f>
        <v>0</v>
      </c>
      <c r="N19" s="213">
        <f t="shared" ref="N19" si="102">IF(N20+O20=0,"",IF(N20=4,3,IF(N20=3,1,0)))</f>
        <v>0</v>
      </c>
      <c r="O19" s="210"/>
      <c r="P19" s="209">
        <f t="shared" ref="P19" si="103">IF(P20+Q20=0,"",IF(P20=4,3,IF(P20=3,1,0)))</f>
        <v>0</v>
      </c>
      <c r="Q19" s="210"/>
      <c r="R19" s="209">
        <f t="shared" ref="R19" si="104">IF(R20+S20=0,"",IF(R20=4,3,IF(R20=3,1,0)))</f>
        <v>0</v>
      </c>
      <c r="S19" s="210"/>
      <c r="T19" s="209">
        <f t="shared" ref="T19" si="105">IF(T20+U20=0,"",IF(T20=4,3,IF(T20=3,1,0)))</f>
        <v>0</v>
      </c>
      <c r="U19" s="210"/>
      <c r="V19" s="209">
        <f t="shared" ref="V19" si="106">IF(V20+W20=0,"",IF(V20=4,3,IF(V20=3,1,0)))</f>
        <v>0</v>
      </c>
      <c r="W19" s="210"/>
      <c r="X19" s="209">
        <f t="shared" ref="X19" si="107">IF(X20+Y20=0,"",IF(X20=4,3,IF(X20=3,1,0)))</f>
        <v>0</v>
      </c>
      <c r="Y19" s="210"/>
      <c r="Z19" s="85"/>
      <c r="AA19" s="86"/>
      <c r="AB19" s="209">
        <f t="shared" ref="AB19" si="108">IF(AB20+AC20=0,"",IF(AB20=4,3,IF(AB20=3,1,0)))</f>
        <v>3</v>
      </c>
      <c r="AC19" s="210"/>
      <c r="AD19" s="209">
        <f t="shared" ref="AD19" si="109">IF(AD20+AE20=0,"",IF(AD20=4,3,IF(AD20=3,1,0)))</f>
        <v>0</v>
      </c>
      <c r="AE19" s="210"/>
      <c r="AF19" s="209">
        <f t="shared" ref="AF19" si="110">IF(AF20+AG20=0,"",IF(AF20=4,3,IF(AF20=3,1,0)))</f>
        <v>0</v>
      </c>
      <c r="AG19" s="210"/>
      <c r="AH19" s="209">
        <f t="shared" ref="AH19" si="111">IF(AH20+AI20=0,"",IF(AH20=4,3,IF(AH20=3,1,0)))</f>
        <v>0</v>
      </c>
      <c r="AI19" s="210"/>
      <c r="AJ19" s="209">
        <f t="shared" ref="AJ19" si="112">IF(AJ20+AK20=0,"",IF(AJ20=4,3,IF(AJ20=3,1,0)))</f>
        <v>0</v>
      </c>
      <c r="AK19" s="210"/>
      <c r="AL19" s="209">
        <f t="shared" ref="AL19" si="113">IF(AL20+AM20=0,"",IF(AL20=4,3,IF(AL20=3,1,0)))</f>
        <v>0</v>
      </c>
      <c r="AM19" s="210"/>
      <c r="AN19" s="209">
        <f t="shared" ref="AN19" si="114">IF(AN20+AO20=0,"",IF(AN20=4,3,IF(AN20=3,1,0)))</f>
        <v>0</v>
      </c>
      <c r="AO19" s="210"/>
      <c r="AP19" s="209">
        <f t="shared" ref="AP19" si="115">IF(AP20+AQ20=0,"",IF(AP20=4,3,IF(AP20=3,1,0)))</f>
        <v>0</v>
      </c>
      <c r="AQ19" s="210"/>
      <c r="AR19" s="209" t="str">
        <f t="shared" ref="AR19" si="116">IF(AR20+AS20=0,"",IF(AR20=4,3,IF(AR20=3,1,0)))</f>
        <v/>
      </c>
      <c r="AS19" s="210"/>
      <c r="AT19" s="120">
        <f>SUM(AT20/AU20)</f>
        <v>0.18867924528301888</v>
      </c>
      <c r="AU19" s="110"/>
      <c r="AV19" s="235">
        <v>0</v>
      </c>
      <c r="AX19" s="205">
        <f>IF($N19=1,$K19/2)+IF($N19=0,$K19)</f>
        <v>3</v>
      </c>
      <c r="AY19" s="205">
        <f>IF($P19=1,$K19/2)+IF($P19=0,$K19)</f>
        <v>3</v>
      </c>
      <c r="AZ19" s="205">
        <f>IF($R19=1,$K19/2)+IF($R19=0,$K19)</f>
        <v>3</v>
      </c>
      <c r="BA19" s="205">
        <f>IF($T19=1,$K19/2)+IF($T19=0,$K19)</f>
        <v>3</v>
      </c>
      <c r="BB19" s="205">
        <f>IF($V19=1,$K19/2)+IF($V19=0,$K19)</f>
        <v>3</v>
      </c>
      <c r="BC19" s="205">
        <f>IF($X19=1,$K19/2)+IF($X19=0,$K19)</f>
        <v>3</v>
      </c>
      <c r="BD19" s="206"/>
      <c r="BE19" s="205">
        <f>IF($AB19=1,$K19/2)+IF($AB19=0,$K19)</f>
        <v>0</v>
      </c>
      <c r="BF19" s="205">
        <f>IF($AD19=1,$K19/2)+IF($AD19=0,$K19)</f>
        <v>3</v>
      </c>
      <c r="BG19" s="205">
        <f>IF($AF19=1,$K19/2)+IF($AF19=0,$K19)</f>
        <v>3</v>
      </c>
      <c r="BH19" s="205">
        <f>IF($BA19=1,$K19/2)+IF($AH19=0,$K19)</f>
        <v>3</v>
      </c>
      <c r="BI19" s="205">
        <f>IF($AJ19=1,$K19/2)+IF($AJ19=0,$K19)</f>
        <v>3</v>
      </c>
      <c r="BJ19" s="205">
        <f>IF($AL19=1,$K19/2)+IF($AL19=0,$K19)</f>
        <v>3</v>
      </c>
      <c r="BK19" s="205">
        <f>IF($AN19=1,$K19/2)+IF($AN19=0,$K19)</f>
        <v>3</v>
      </c>
      <c r="BL19" s="205">
        <f>IF($AP19=1,$K19/2)+IF($AP19=0,$K19)</f>
        <v>3</v>
      </c>
      <c r="BM19" s="205">
        <f>IF($AR19=1,$K19/2)+IF($AR19=0,$K19)</f>
        <v>0</v>
      </c>
    </row>
    <row r="20" spans="1:65" x14ac:dyDescent="0.25">
      <c r="A20" s="227"/>
      <c r="B20" s="229"/>
      <c r="C20" s="231"/>
      <c r="D20" s="233"/>
      <c r="E20" s="217"/>
      <c r="F20" s="234"/>
      <c r="G20" s="234"/>
      <c r="H20" s="215"/>
      <c r="I20" s="217"/>
      <c r="J20" s="219"/>
      <c r="K20" s="238"/>
      <c r="L20" s="217"/>
      <c r="M20" s="224"/>
      <c r="N20" s="20">
        <v>0</v>
      </c>
      <c r="O20" s="21">
        <v>4</v>
      </c>
      <c r="P20" s="20">
        <v>1</v>
      </c>
      <c r="Q20" s="21">
        <v>4</v>
      </c>
      <c r="R20" s="20">
        <v>1</v>
      </c>
      <c r="S20" s="21">
        <v>4</v>
      </c>
      <c r="T20" s="20">
        <v>1</v>
      </c>
      <c r="U20" s="21">
        <v>4</v>
      </c>
      <c r="V20" s="20">
        <v>0</v>
      </c>
      <c r="W20" s="21">
        <v>4</v>
      </c>
      <c r="X20" s="20">
        <v>0</v>
      </c>
      <c r="Y20" s="21">
        <v>4</v>
      </c>
      <c r="Z20" s="90"/>
      <c r="AA20" s="91"/>
      <c r="AB20" s="20">
        <v>4</v>
      </c>
      <c r="AC20" s="21">
        <v>1</v>
      </c>
      <c r="AD20" s="20">
        <v>0</v>
      </c>
      <c r="AE20" s="21">
        <v>4</v>
      </c>
      <c r="AF20" s="20">
        <v>1</v>
      </c>
      <c r="AG20" s="21">
        <v>4</v>
      </c>
      <c r="AH20" s="20">
        <v>0</v>
      </c>
      <c r="AI20" s="21">
        <v>4</v>
      </c>
      <c r="AJ20" s="20">
        <v>0</v>
      </c>
      <c r="AK20" s="21">
        <v>4</v>
      </c>
      <c r="AL20" s="20">
        <v>1</v>
      </c>
      <c r="AM20" s="21">
        <v>4</v>
      </c>
      <c r="AN20" s="20">
        <v>0</v>
      </c>
      <c r="AO20" s="21">
        <v>4</v>
      </c>
      <c r="AP20" s="22">
        <v>1</v>
      </c>
      <c r="AQ20" s="23">
        <v>4</v>
      </c>
      <c r="AR20" s="20"/>
      <c r="AS20" s="21"/>
      <c r="AT20" s="31">
        <f>SUM($AR20,$AP20,$AN20,$AL20,$AJ20,$AH20,$AF20,$AD20,$AB20,$Z20,$X20,$V20,$T20,$R20,$P20,$N20,)</f>
        <v>10</v>
      </c>
      <c r="AU20" s="25">
        <f>SUM($AS20,$AQ20,$AO20,$AM20,$AK20,$AI20,$AG20,$AE20,$AC20,$AA20,$Y20,$W20,$U20,$S20,$Q20,$O20,)</f>
        <v>53</v>
      </c>
      <c r="AV20" s="236"/>
      <c r="AX20" s="205"/>
      <c r="AY20" s="205"/>
      <c r="AZ20" s="205"/>
      <c r="BA20" s="205"/>
      <c r="BB20" s="205"/>
      <c r="BC20" s="205"/>
      <c r="BD20" s="207"/>
      <c r="BE20" s="205"/>
      <c r="BF20" s="205"/>
      <c r="BG20" s="205"/>
      <c r="BH20" s="205"/>
      <c r="BI20" s="205"/>
      <c r="BJ20" s="205"/>
      <c r="BK20" s="205"/>
      <c r="BL20" s="205"/>
      <c r="BM20" s="205"/>
    </row>
    <row r="21" spans="1:65" ht="15.75" x14ac:dyDescent="0.25">
      <c r="A21" s="226">
        <v>8</v>
      </c>
      <c r="B21" s="265" t="s">
        <v>91</v>
      </c>
      <c r="C21" s="266" t="s">
        <v>16</v>
      </c>
      <c r="D21" s="216"/>
      <c r="E21" s="222">
        <f t="shared" ref="E21" si="117">IF(G21="",0,IF(F21+G21&lt;1000,1000,F21+G21))</f>
        <v>1000</v>
      </c>
      <c r="F21" s="216">
        <f t="shared" ref="F21" si="118">IF(I21&gt;150,IF(H21&gt;=65,0,SUM(SUM(IF(IF(N22=4,2,IF(N22=3,1,0))+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+IF(AP22=4,2,IF(AP22=3,1,0))+IF(AR22=4,2,IF(AR22=3,1,0)))-(COUNT(N21:AS21))*2*(15+50)%)*10),IF(I21&lt;-150,IF((SUM(IF(IF(N22=4,2,IF(N22=3,1,0))+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+IF(AP22=4,2,IF(AP22=3,1,0))+IF(AR22=4,2,IF(AR22=3,1,0)))-(COUNT(N21:AS21))*2*((G21-L21)/10+50)%)*10&lt;1,0,SUM(SUM(IF(IF(N22=4,2,IF(N22=3,1,0))+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+IF(AP22=4,2,IF(AP22=3,1,0))+IF(AR22=4,2,IF(AR22=3,1,0)))-(COUNT(N21:AS21))*2*((G21-L21)/10+50)%)*10),SUM(SUM(IF(IF(N22=4,2,IF(N22=3,1,0))+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+IF(AP22=4,2,IF(AP22=3,1,0))+IF(AR22=4,2,IF(AR22=3,1,0)))-(COUNT(N21:AS21))*2*((G21-L21)/10+50)%)*10))</f>
        <v>0</v>
      </c>
      <c r="G21" s="216">
        <v>1000</v>
      </c>
      <c r="H21" s="243">
        <f t="shared" ref="H21" si="119">IF(COUNT(N21:AS21)=0,0,SUM(IF(IF(N22=4,2,IF(N22=3,1,0))+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+IF(AL22=4,2,IF(AL22=3,1,0))+IF(AN22=4,2,IF(AN22=3,1,0))+IF(AP22=4,2,IF(AP22=3,1,0))+IF(AR22=4,2,IF(AR22=3,1,0)))/((COUNT(N21:AS21))*2)%)</f>
        <v>0</v>
      </c>
      <c r="I21" s="225">
        <f>(G21-L21)</f>
        <v>-228.71428571428578</v>
      </c>
      <c r="J21" s="218">
        <v>15</v>
      </c>
      <c r="K21" s="237">
        <f>SUM(N21:AS21)</f>
        <v>0</v>
      </c>
      <c r="L21" s="239">
        <f>(SUM($G$7:$G$38)-G21)/(COUNT($G$7:$G$38)-1)</f>
        <v>1228.7142857142858</v>
      </c>
      <c r="M21" s="223">
        <f>BE39</f>
        <v>0</v>
      </c>
      <c r="N21" s="213">
        <f t="shared" ref="N21" si="120">IF(N22+O22=0,"",IF(N22=4,3,IF(N22=3,1,0)))</f>
        <v>0</v>
      </c>
      <c r="O21" s="210"/>
      <c r="P21" s="209">
        <f t="shared" ref="P21" si="121">IF(P22+Q22=0,"",IF(P22=4,3,IF(P22=3,1,0)))</f>
        <v>0</v>
      </c>
      <c r="Q21" s="210"/>
      <c r="R21" s="209">
        <f t="shared" ref="R21" si="122">IF(R22+S22=0,"",IF(R22=4,3,IF(R22=3,1,0)))</f>
        <v>0</v>
      </c>
      <c r="S21" s="210"/>
      <c r="T21" s="209">
        <f t="shared" ref="T21" si="123">IF(T22+U22=0,"",IF(T22=4,3,IF(T22=3,1,0)))</f>
        <v>0</v>
      </c>
      <c r="U21" s="210"/>
      <c r="V21" s="209">
        <f t="shared" ref="V21" si="124">IF(V22+W22=0,"",IF(V22=4,3,IF(V22=3,1,0)))</f>
        <v>0</v>
      </c>
      <c r="W21" s="210"/>
      <c r="X21" s="209">
        <f t="shared" ref="X21" si="125">IF(X22+Y22=0,"",IF(X22=4,3,IF(X22=3,1,0)))</f>
        <v>0</v>
      </c>
      <c r="Y21" s="210"/>
      <c r="Z21" s="209">
        <f t="shared" ref="Z21" si="126">IF(Z22+AA22=0,"",IF(Z22=4,3,IF(Z22=3,1,0)))</f>
        <v>0</v>
      </c>
      <c r="AA21" s="210"/>
      <c r="AB21" s="85"/>
      <c r="AC21" s="86"/>
      <c r="AD21" s="209">
        <f t="shared" ref="AD21" si="127">IF(AD22+AE22=0,"",IF(AD22=4,3,IF(AD22=3,1,0)))</f>
        <v>0</v>
      </c>
      <c r="AE21" s="210"/>
      <c r="AF21" s="209">
        <f t="shared" ref="AF21" si="128">IF(AF22+AG22=0,"",IF(AF22=4,3,IF(AF22=3,1,0)))</f>
        <v>0</v>
      </c>
      <c r="AG21" s="210"/>
      <c r="AH21" s="209">
        <f t="shared" ref="AH21" si="129">IF(AH22+AI22=0,"",IF(AH22=4,3,IF(AH22=3,1,0)))</f>
        <v>0</v>
      </c>
      <c r="AI21" s="210"/>
      <c r="AJ21" s="209">
        <f t="shared" ref="AJ21" si="130">IF(AJ22+AK22=0,"",IF(AJ22=4,3,IF(AJ22=3,1,0)))</f>
        <v>0</v>
      </c>
      <c r="AK21" s="210"/>
      <c r="AL21" s="209">
        <f t="shared" ref="AL21" si="131">IF(AL22+AM22=0,"",IF(AL22=4,3,IF(AL22=3,1,0)))</f>
        <v>0</v>
      </c>
      <c r="AM21" s="210"/>
      <c r="AN21" s="209">
        <f t="shared" ref="AN21" si="132">IF(AN22+AO22=0,"",IF(AN22=4,3,IF(AN22=3,1,0)))</f>
        <v>0</v>
      </c>
      <c r="AO21" s="210"/>
      <c r="AP21" s="209">
        <f t="shared" ref="AP21" si="133">IF(AP22+AQ22=0,"",IF(AP22=4,3,IF(AP22=3,1,0)))</f>
        <v>0</v>
      </c>
      <c r="AQ21" s="210"/>
      <c r="AR21" s="209" t="str">
        <f t="shared" ref="AR21" si="134">IF(AR22+AS22=0,"",IF(AR22=4,3,IF(AR22=3,1,0)))</f>
        <v/>
      </c>
      <c r="AS21" s="210"/>
      <c r="AT21" s="120">
        <f>SUM(AT22/AU22)</f>
        <v>5.3571428571428568E-2</v>
      </c>
      <c r="AU21" s="110"/>
      <c r="AV21" s="235"/>
      <c r="AX21" s="205">
        <f>IF($N21=1,$K21/2)+IF($N21=0,$K21)</f>
        <v>0</v>
      </c>
      <c r="AY21" s="205">
        <f>IF($P21=1,$K21/2)+IF($P21=0,$K21)</f>
        <v>0</v>
      </c>
      <c r="AZ21" s="205">
        <f>IF($R21=1,$K21/2)+IF($R21=0,$K21)</f>
        <v>0</v>
      </c>
      <c r="BA21" s="205">
        <f>IF($T21=1,$K21/2)+IF($T21=0,$K21)</f>
        <v>0</v>
      </c>
      <c r="BB21" s="205">
        <f>IF($V21=1,$K21/2)+IF($V21=0,$K21)</f>
        <v>0</v>
      </c>
      <c r="BC21" s="205">
        <f>IF($X21=1,$K21/2)+IF($X21=0,$K21)</f>
        <v>0</v>
      </c>
      <c r="BD21" s="205">
        <f>IF($Z21=1,$K21/2)+IF($Z21=0,$K21)</f>
        <v>0</v>
      </c>
      <c r="BE21" s="206"/>
      <c r="BF21" s="205">
        <f>IF($AD21=1,$K21/2)+IF($AD21=0,$K21)</f>
        <v>0</v>
      </c>
      <c r="BG21" s="205">
        <f>IF($AF21=1,$K21/2)+IF($AF21=0,$K21)</f>
        <v>0</v>
      </c>
      <c r="BH21" s="205">
        <f>IF($BA21=1,$K21/2)+IF($AH21=0,$K21)</f>
        <v>0</v>
      </c>
      <c r="BI21" s="205">
        <f>IF($AJ21=1,$K21/2)+IF($AJ21=0,$K21)</f>
        <v>0</v>
      </c>
      <c r="BJ21" s="205">
        <f>IF($AL21=1,$K21/2)+IF($AL21=0,$K21)</f>
        <v>0</v>
      </c>
      <c r="BK21" s="205">
        <f>IF($AN21=1,$K21/2)+IF($AN21=0,$K21)</f>
        <v>0</v>
      </c>
      <c r="BL21" s="205">
        <f>IF($AP21=1,$K21/2)+IF($AP21=0,$K21)</f>
        <v>0</v>
      </c>
      <c r="BM21" s="205">
        <f>IF($AR21=1,$K21/2)+IF($AR21=0,$K21)</f>
        <v>0</v>
      </c>
    </row>
    <row r="22" spans="1:65" x14ac:dyDescent="0.25">
      <c r="A22" s="227"/>
      <c r="B22" s="267"/>
      <c r="C22" s="268"/>
      <c r="D22" s="234"/>
      <c r="E22" s="217"/>
      <c r="F22" s="234"/>
      <c r="G22" s="234"/>
      <c r="H22" s="215"/>
      <c r="I22" s="217"/>
      <c r="J22" s="219"/>
      <c r="K22" s="238"/>
      <c r="L22" s="217"/>
      <c r="M22" s="224"/>
      <c r="N22" s="20">
        <v>0</v>
      </c>
      <c r="O22" s="21">
        <v>4</v>
      </c>
      <c r="P22" s="20">
        <v>0</v>
      </c>
      <c r="Q22" s="21">
        <v>4</v>
      </c>
      <c r="R22" s="20">
        <v>1</v>
      </c>
      <c r="S22" s="21">
        <v>4</v>
      </c>
      <c r="T22" s="20">
        <v>0</v>
      </c>
      <c r="U22" s="21">
        <v>4</v>
      </c>
      <c r="V22" s="20">
        <v>0</v>
      </c>
      <c r="W22" s="21">
        <v>4</v>
      </c>
      <c r="X22" s="20">
        <v>0</v>
      </c>
      <c r="Y22" s="21">
        <v>4</v>
      </c>
      <c r="Z22" s="20">
        <v>1</v>
      </c>
      <c r="AA22" s="21">
        <v>4</v>
      </c>
      <c r="AB22" s="90"/>
      <c r="AC22" s="91"/>
      <c r="AD22" s="20">
        <v>0</v>
      </c>
      <c r="AE22" s="21">
        <v>4</v>
      </c>
      <c r="AF22" s="20">
        <v>0</v>
      </c>
      <c r="AG22" s="21">
        <v>4</v>
      </c>
      <c r="AH22" s="20">
        <v>0</v>
      </c>
      <c r="AI22" s="21">
        <v>4</v>
      </c>
      <c r="AJ22" s="20">
        <v>0</v>
      </c>
      <c r="AK22" s="21">
        <v>4</v>
      </c>
      <c r="AL22" s="20">
        <v>0</v>
      </c>
      <c r="AM22" s="21">
        <v>4</v>
      </c>
      <c r="AN22" s="22">
        <v>1</v>
      </c>
      <c r="AO22" s="23">
        <v>4</v>
      </c>
      <c r="AP22" s="20">
        <v>0</v>
      </c>
      <c r="AQ22" s="21">
        <v>4</v>
      </c>
      <c r="AR22" s="20"/>
      <c r="AS22" s="21"/>
      <c r="AT22" s="31">
        <f>SUM($AR22,$AP22,$AN22,$AL22,$AJ22,$AH22,$AF22,$AD22,$AB22,$Z22,$X22,$V22,$T22,$R22,$P22,$N22,)</f>
        <v>3</v>
      </c>
      <c r="AU22" s="25">
        <f>SUM($AS22,$AQ22,$AO22,$AM22,$AK22,$AI22,$AG22,$AE22,$AC22,$AA22,$Y22,$W22,$U22,$S22,$Q22,$O22,)</f>
        <v>56</v>
      </c>
      <c r="AV22" s="236"/>
      <c r="AX22" s="205"/>
      <c r="AY22" s="205"/>
      <c r="AZ22" s="205"/>
      <c r="BA22" s="205"/>
      <c r="BB22" s="205"/>
      <c r="BC22" s="205"/>
      <c r="BD22" s="205"/>
      <c r="BE22" s="207"/>
      <c r="BF22" s="205"/>
      <c r="BG22" s="205"/>
      <c r="BH22" s="205"/>
      <c r="BI22" s="205"/>
      <c r="BJ22" s="205"/>
      <c r="BK22" s="205"/>
      <c r="BL22" s="205"/>
      <c r="BM22" s="205"/>
    </row>
    <row r="23" spans="1:65" ht="15.75" x14ac:dyDescent="0.25">
      <c r="A23" s="226">
        <v>9</v>
      </c>
      <c r="B23" s="228" t="s">
        <v>92</v>
      </c>
      <c r="C23" s="230" t="s">
        <v>20</v>
      </c>
      <c r="D23" s="232"/>
      <c r="E23" s="222">
        <f t="shared" ref="E23" si="135">IF(G23="",0,IF(F23+G23&lt;1000,1000,F23+G23))</f>
        <v>1163.54</v>
      </c>
      <c r="F23" s="216">
        <f t="shared" ref="F23" si="136">IF(I23&gt;150,IF(H23&gt;=65,0,SUM(SUM(IF(IF(N24=4,2,IF(N24=3,1,0))+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+IF(AP24=4,2,IF(AP24=3,1,0))+IF(AR24=4,2,IF(AR24=3,1,0)))-(COUNT(N23:AS23))*2*(15+50)%)*10),IF(I23&lt;-150,IF((SUM(IF(IF(N24=4,2,IF(N24=3,1,0))+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+IF(AP24=4,2,IF(AP24=3,1,0))+IF(AR24=4,2,IF(AR24=3,1,0)))-(COUNT(N23:AS23))*2*((G23-L23)/10+50)%)*10&lt;1,0,SUM(SUM(IF(IF(N24=4,2,IF(N24=3,1,0))+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+IF(AP24=4,2,IF(AP24=3,1,0))+IF(AR24=4,2,IF(AR24=3,1,0)))-(COUNT(N23:AS23))*2*((G23-L23)/10+50)%)*10),SUM(SUM(IF(IF(N24=4,2,IF(N24=3,1,0))+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+IF(AP24=4,2,IF(AP24=3,1,0))+IF(AR24=4,2,IF(AR24=3,1,0)))-(COUNT(N23:AS23))*2*((G23-L23)/10+50)%)*10))</f>
        <v>-21.460000000000008</v>
      </c>
      <c r="G23" s="216">
        <v>1185</v>
      </c>
      <c r="H23" s="214">
        <f t="shared" ref="H23" si="137">IF(COUNT(N23:AS23)=0,0,SUM(IF(IF(N24=4,2,IF(N24=3,1,0))+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+IF(AL24=4,2,IF(AL24=3,1,0))+IF(AN24=4,2,IF(AN24=3,1,0))+IF(AP24=4,2,IF(AP24=3,1,0))+IF(AR24=4,2,IF(AR24=3,1,0)))/((COUNT(N23:AS23))*2)%)</f>
        <v>39.285714285714285</v>
      </c>
      <c r="I23" s="225">
        <f>(G23-L23)</f>
        <v>-30.5</v>
      </c>
      <c r="J23" s="218">
        <v>10</v>
      </c>
      <c r="K23" s="237">
        <f>SUM(N23:AS23)</f>
        <v>16</v>
      </c>
      <c r="L23" s="239">
        <f>(SUM($G$7:$G$38)-G23)/(COUNT($G$7:$G$38)-1)</f>
        <v>1215.5</v>
      </c>
      <c r="M23" s="223">
        <f>BF39</f>
        <v>73.5</v>
      </c>
      <c r="N23" s="213">
        <f t="shared" ref="N23" si="138">IF(N24+O24=0,"",IF(N24=4,3,IF(N24=3,1,0)))</f>
        <v>1</v>
      </c>
      <c r="O23" s="210"/>
      <c r="P23" s="209">
        <f t="shared" ref="P23" si="139">IF(P24+Q24=0,"",IF(P24=4,3,IF(P24=3,1,0)))</f>
        <v>0</v>
      </c>
      <c r="Q23" s="210"/>
      <c r="R23" s="209">
        <f t="shared" ref="R23" si="140">IF(R24+S24=0,"",IF(R24=4,3,IF(R24=3,1,0)))</f>
        <v>0</v>
      </c>
      <c r="S23" s="210"/>
      <c r="T23" s="209">
        <f t="shared" ref="T23" si="141">IF(T24+U24=0,"",IF(T24=4,3,IF(T24=3,1,0)))</f>
        <v>3</v>
      </c>
      <c r="U23" s="210"/>
      <c r="V23" s="209">
        <f t="shared" ref="V23" si="142">IF(V24+W24=0,"",IF(V24=4,3,IF(V24=3,1,0)))</f>
        <v>0</v>
      </c>
      <c r="W23" s="210"/>
      <c r="X23" s="209">
        <f t="shared" ref="X23" si="143">IF(X24+Y24=0,"",IF(X24=4,3,IF(X24=3,1,0)))</f>
        <v>3</v>
      </c>
      <c r="Y23" s="210"/>
      <c r="Z23" s="209">
        <f t="shared" ref="Z23" si="144">IF(Z24+AA24=0,"",IF(Z24=4,3,IF(Z24=3,1,0)))</f>
        <v>3</v>
      </c>
      <c r="AA23" s="210"/>
      <c r="AB23" s="209">
        <f t="shared" ref="AB23" si="145">IF(AB24+AC24=0,"",IF(AB24=4,3,IF(AB24=3,1,0)))</f>
        <v>3</v>
      </c>
      <c r="AC23" s="210"/>
      <c r="AD23" s="85"/>
      <c r="AE23" s="86"/>
      <c r="AF23" s="209">
        <f t="shared" ref="AF23" si="146">IF(AF24+AG24=0,"",IF(AF24=4,3,IF(AF24=3,1,0)))</f>
        <v>0</v>
      </c>
      <c r="AG23" s="210"/>
      <c r="AH23" s="209">
        <f t="shared" ref="AH23" si="147">IF(AH24+AI24=0,"",IF(AH24=4,3,IF(AH24=3,1,0)))</f>
        <v>0</v>
      </c>
      <c r="AI23" s="210"/>
      <c r="AJ23" s="209">
        <f t="shared" ref="AJ23" si="148">IF(AJ24+AK24=0,"",IF(AJ24=4,3,IF(AJ24=3,1,0)))</f>
        <v>1</v>
      </c>
      <c r="AK23" s="210"/>
      <c r="AL23" s="209">
        <f t="shared" ref="AL23" si="149">IF(AL24+AM24=0,"",IF(AL24=4,3,IF(AL24=3,1,0)))</f>
        <v>1</v>
      </c>
      <c r="AM23" s="210"/>
      <c r="AN23" s="209">
        <f t="shared" ref="AN23" si="150">IF(AN24+AO24=0,"",IF(AN24=4,3,IF(AN24=3,1,0)))</f>
        <v>0</v>
      </c>
      <c r="AO23" s="210"/>
      <c r="AP23" s="209">
        <f t="shared" ref="AP23" si="151">IF(AP24+AQ24=0,"",IF(AP24=4,3,IF(AP24=3,1,0)))</f>
        <v>1</v>
      </c>
      <c r="AQ23" s="210"/>
      <c r="AR23" s="209" t="str">
        <f t="shared" ref="AR23" si="152">IF(AR24+AS24=0,"",IF(AR24=4,3,IF(AR24=3,1,0)))</f>
        <v/>
      </c>
      <c r="AS23" s="210"/>
      <c r="AT23" s="120">
        <f>SUM(AT24/AU24)</f>
        <v>0.91666666666666663</v>
      </c>
      <c r="AU23" s="110"/>
      <c r="AV23" s="235">
        <v>13</v>
      </c>
      <c r="AX23" s="205">
        <f>IF($N23=1,$K23/2)+IF($N23=0,$K23)</f>
        <v>8</v>
      </c>
      <c r="AY23" s="205">
        <f>IF($P23=1,$K23/2)+IF($P23=0,$K23)</f>
        <v>16</v>
      </c>
      <c r="AZ23" s="205">
        <f>IF($R23=1,$K23/2)+IF($R23=0,$K23)</f>
        <v>16</v>
      </c>
      <c r="BA23" s="205">
        <f>IF($T23=1,$K23/2)+IF($T23=0,$K23)</f>
        <v>0</v>
      </c>
      <c r="BB23" s="205">
        <f>IF($V23=1,$K23/2)+IF($V23=0,$K23)</f>
        <v>16</v>
      </c>
      <c r="BC23" s="205">
        <f>IF($X23=1,$K23/2)+IF($X23=0,$K23)</f>
        <v>0</v>
      </c>
      <c r="BD23" s="205">
        <f>IF($Z23=1,$K23/2)+IF($Z23=0,$K23)</f>
        <v>0</v>
      </c>
      <c r="BE23" s="205">
        <f>IF($AB23=1,$K23/2)+IF($AB23=0,$K23)</f>
        <v>0</v>
      </c>
      <c r="BF23" s="206"/>
      <c r="BG23" s="205">
        <f>IF($AF23=1,$K23/2)+IF($AF23=0,$K23)</f>
        <v>16</v>
      </c>
      <c r="BH23" s="205">
        <f>IF($BA23=1,$K23/2)+IF($AH23=0,$K23)</f>
        <v>16</v>
      </c>
      <c r="BI23" s="205">
        <f>IF($AJ23=1,$K23/2)+IF($AJ23=0,$K23)</f>
        <v>8</v>
      </c>
      <c r="BJ23" s="205">
        <f>IF($AL23=1,$K23/2)+IF($AL23=0,$K23)</f>
        <v>8</v>
      </c>
      <c r="BK23" s="205">
        <f>IF($AN23=1,$K23/2)+IF($AN23=0,$K23)</f>
        <v>16</v>
      </c>
      <c r="BL23" s="205">
        <f>IF($AP23=1,$K23/2)+IF($AP23=0,$K23)</f>
        <v>8</v>
      </c>
      <c r="BM23" s="205">
        <f>IF($AR23=1,$K23/2)+IF($AR23=0,$K23)</f>
        <v>0</v>
      </c>
    </row>
    <row r="24" spans="1:65" x14ac:dyDescent="0.25">
      <c r="A24" s="227"/>
      <c r="B24" s="229"/>
      <c r="C24" s="231"/>
      <c r="D24" s="233"/>
      <c r="E24" s="217"/>
      <c r="F24" s="234"/>
      <c r="G24" s="234"/>
      <c r="H24" s="215"/>
      <c r="I24" s="217"/>
      <c r="J24" s="219"/>
      <c r="K24" s="238"/>
      <c r="L24" s="217"/>
      <c r="M24" s="224"/>
      <c r="N24" s="20">
        <v>3</v>
      </c>
      <c r="O24" s="21">
        <v>3</v>
      </c>
      <c r="P24" s="20">
        <v>1</v>
      </c>
      <c r="Q24" s="21">
        <v>4</v>
      </c>
      <c r="R24" s="20">
        <v>1</v>
      </c>
      <c r="S24" s="21">
        <v>4</v>
      </c>
      <c r="T24" s="20">
        <v>4</v>
      </c>
      <c r="U24" s="21">
        <v>0</v>
      </c>
      <c r="V24" s="20">
        <v>1</v>
      </c>
      <c r="W24" s="21">
        <v>4</v>
      </c>
      <c r="X24" s="20">
        <v>4</v>
      </c>
      <c r="Y24" s="21">
        <v>0</v>
      </c>
      <c r="Z24" s="20">
        <v>4</v>
      </c>
      <c r="AA24" s="21">
        <v>0</v>
      </c>
      <c r="AB24" s="20">
        <v>4</v>
      </c>
      <c r="AC24" s="21">
        <v>0</v>
      </c>
      <c r="AD24" s="90"/>
      <c r="AE24" s="91"/>
      <c r="AF24" s="20">
        <v>1</v>
      </c>
      <c r="AG24" s="21">
        <v>4</v>
      </c>
      <c r="AH24" s="20">
        <v>1</v>
      </c>
      <c r="AI24" s="21">
        <v>4</v>
      </c>
      <c r="AJ24" s="20">
        <v>3</v>
      </c>
      <c r="AK24" s="21">
        <v>3</v>
      </c>
      <c r="AL24" s="22">
        <v>3</v>
      </c>
      <c r="AM24" s="23">
        <v>3</v>
      </c>
      <c r="AN24" s="20">
        <v>0</v>
      </c>
      <c r="AO24" s="21">
        <v>4</v>
      </c>
      <c r="AP24" s="20">
        <v>3</v>
      </c>
      <c r="AQ24" s="21">
        <v>3</v>
      </c>
      <c r="AR24" s="20"/>
      <c r="AS24" s="21"/>
      <c r="AT24" s="31">
        <f>SUM($AR24,$AP24,$AN24,$AL24,$AJ24,$AH24,$AF24,$AD24,$AB24,$Z24,$X24,$V24,$T24,$R24,$P24,$N24,)</f>
        <v>33</v>
      </c>
      <c r="AU24" s="25">
        <f>SUM($AS24,$AQ24,$AO24,$AM24,$AK24,$AI24,$AG24,$AE24,$AC24,$AA24,$Y24,$W24,$U24,$S24,$Q24,$O24,)</f>
        <v>36</v>
      </c>
      <c r="AV24" s="236"/>
      <c r="AX24" s="205"/>
      <c r="AY24" s="205"/>
      <c r="AZ24" s="205"/>
      <c r="BA24" s="205"/>
      <c r="BB24" s="205"/>
      <c r="BC24" s="205"/>
      <c r="BD24" s="205"/>
      <c r="BE24" s="205"/>
      <c r="BF24" s="207"/>
      <c r="BG24" s="205"/>
      <c r="BH24" s="205"/>
      <c r="BI24" s="205"/>
      <c r="BJ24" s="205"/>
      <c r="BK24" s="205"/>
      <c r="BL24" s="205"/>
      <c r="BM24" s="205"/>
    </row>
    <row r="25" spans="1:65" ht="15.75" x14ac:dyDescent="0.25">
      <c r="A25" s="226">
        <v>10</v>
      </c>
      <c r="B25" s="228" t="s">
        <v>93</v>
      </c>
      <c r="C25" s="230" t="s">
        <v>16</v>
      </c>
      <c r="D25" s="232"/>
      <c r="E25" s="222">
        <f t="shared" ref="E25" si="153">IF(G25="",0,IF(F25+G25&lt;1000,1000,F25+G25))</f>
        <v>1329.24</v>
      </c>
      <c r="F25" s="216">
        <f t="shared" ref="F25" si="154">IF(I25&gt;150,IF(H25&gt;=65,0,SUM(SUM(IF(IF(N26=4,2,IF(N26=3,1,0))+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+IF(AP26=4,2,IF(AP26=3,1,0))+IF(AR26=4,2,IF(AR26=3,1,0)))-(COUNT(N25:AS25))*2*(15+50)%)*10),IF(I25&lt;-150,IF((SUM(IF(IF(N26=4,2,IF(N26=3,1,0))+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+IF(AP26=4,2,IF(AP26=3,1,0))+IF(AR26=4,2,IF(AR26=3,1,0)))-(COUNT(N25:AS25))*2*((G25-L25)/10+50)%)*10&lt;1,0,SUM(SUM(IF(IF(N26=4,2,IF(N26=3,1,0))+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+IF(AP26=4,2,IF(AP26=3,1,0))+IF(AR26=4,2,IF(AR26=3,1,0)))-(COUNT(N25:AS25))*2*((G25-L25)/10+50)%)*10),SUM(SUM(IF(IF(N26=4,2,IF(N26=3,1,0))+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+IF(AP26=4,2,IF(AP26=3,1,0))+IF(AR26=4,2,IF(AR26=3,1,0)))-(COUNT(N25:AS25))*2*((G25-L25)/10+50)%)*10))</f>
        <v>93.24</v>
      </c>
      <c r="G25" s="216">
        <v>1236</v>
      </c>
      <c r="H25" s="214">
        <f t="shared" ref="H25" si="155">IF(COUNT(N25:AS25)=0,0,SUM(IF(IF(N26=4,2,IF(N26=3,1,0))+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+IF(AL26=4,2,IF(AL26=3,1,0))+IF(AN26=4,2,IF(AN26=3,1,0))+IF(AP26=4,2,IF(AP26=3,1,0))+IF(AR26=4,2,IF(AR26=3,1,0)))/((COUNT(N25:AS25))*2)%)</f>
        <v>85.714285714285708</v>
      </c>
      <c r="I25" s="225">
        <f>(G25-L25)</f>
        <v>24.14285714285711</v>
      </c>
      <c r="J25" s="218">
        <v>1</v>
      </c>
      <c r="K25" s="237">
        <f>SUM(N25:AS25)</f>
        <v>38</v>
      </c>
      <c r="L25" s="239">
        <f>(SUM($G$7:$G$38)-G25)/(COUNT($G$7:$G$38)-1)</f>
        <v>1211.8571428571429</v>
      </c>
      <c r="M25" s="223">
        <f>BG39</f>
        <v>232.5</v>
      </c>
      <c r="N25" s="213">
        <f t="shared" ref="N25" si="156">IF(N26+O26=0,"",IF(N26=4,3,IF(N26=3,1,0)))</f>
        <v>3</v>
      </c>
      <c r="O25" s="210"/>
      <c r="P25" s="209">
        <f t="shared" ref="P25" si="157">IF(P26+Q26=0,"",IF(P26=4,3,IF(P26=3,1,0)))</f>
        <v>1</v>
      </c>
      <c r="Q25" s="210"/>
      <c r="R25" s="209">
        <f t="shared" ref="R25" si="158">IF(R26+S26=0,"",IF(R26=4,3,IF(R26=3,1,0)))</f>
        <v>3</v>
      </c>
      <c r="S25" s="210"/>
      <c r="T25" s="209">
        <f t="shared" ref="T25" si="159">IF(T26+U26=0,"",IF(T26=4,3,IF(T26=3,1,0)))</f>
        <v>3</v>
      </c>
      <c r="U25" s="210"/>
      <c r="V25" s="209">
        <f t="shared" ref="V25" si="160">IF(V26+W26=0,"",IF(V26=4,3,IF(V26=3,1,0)))</f>
        <v>3</v>
      </c>
      <c r="W25" s="210"/>
      <c r="X25" s="209">
        <f t="shared" ref="X25" si="161">IF(X26+Y26=0,"",IF(X26=4,3,IF(X26=3,1,0)))</f>
        <v>1</v>
      </c>
      <c r="Y25" s="210"/>
      <c r="Z25" s="209">
        <f t="shared" ref="Z25" si="162">IF(Z26+AA26=0,"",IF(Z26=4,3,IF(Z26=3,1,0)))</f>
        <v>3</v>
      </c>
      <c r="AA25" s="210"/>
      <c r="AB25" s="209">
        <f t="shared" ref="AB25" si="163">IF(AB26+AC26=0,"",IF(AB26=4,3,IF(AB26=3,1,0)))</f>
        <v>3</v>
      </c>
      <c r="AC25" s="210"/>
      <c r="AD25" s="209">
        <f t="shared" ref="AD25" si="164">IF(AD26+AE26=0,"",IF(AD26=4,3,IF(AD26=3,1,0)))</f>
        <v>3</v>
      </c>
      <c r="AE25" s="210"/>
      <c r="AF25" s="85"/>
      <c r="AG25" s="86"/>
      <c r="AH25" s="209">
        <f t="shared" ref="AH25" si="165">IF(AH26+AI26=0,"",IF(AH26=4,3,IF(AH26=3,1,0)))</f>
        <v>3</v>
      </c>
      <c r="AI25" s="210"/>
      <c r="AJ25" s="209">
        <f t="shared" ref="AJ25" si="166">IF(AJ26+AK26=0,"",IF(AJ26=4,3,IF(AJ26=3,1,0)))</f>
        <v>3</v>
      </c>
      <c r="AK25" s="210"/>
      <c r="AL25" s="209">
        <f t="shared" ref="AL25" si="167">IF(AL26+AM26=0,"",IF(AL26=4,3,IF(AL26=3,1,0)))</f>
        <v>3</v>
      </c>
      <c r="AM25" s="210"/>
      <c r="AN25" s="209">
        <f t="shared" ref="AN25" si="168">IF(AN26+AO26=0,"",IF(AN26=4,3,IF(AN26=3,1,0)))</f>
        <v>3</v>
      </c>
      <c r="AO25" s="210"/>
      <c r="AP25" s="209">
        <f t="shared" ref="AP25" si="169">IF(AP26+AQ26=0,"",IF(AP26=4,3,IF(AP26=3,1,0)))</f>
        <v>3</v>
      </c>
      <c r="AQ25" s="210"/>
      <c r="AR25" s="209" t="str">
        <f t="shared" ref="AR25" si="170">IF(AR26+AS26=0,"",IF(AR26=4,3,IF(AR26=3,1,0)))</f>
        <v/>
      </c>
      <c r="AS25" s="210"/>
      <c r="AT25" s="120">
        <f>SUM(AT26/AU26)</f>
        <v>2.5714285714285716</v>
      </c>
      <c r="AU25" s="110"/>
      <c r="AV25" s="235">
        <v>35</v>
      </c>
      <c r="AX25" s="205">
        <f>IF($N25=1,$K25/2)+IF($N25=0,$K25)</f>
        <v>0</v>
      </c>
      <c r="AY25" s="205">
        <f>IF($P25=1,$K25/2)+IF($P25=0,$K25)</f>
        <v>19</v>
      </c>
      <c r="AZ25" s="205">
        <f>IF($R25=1,$K25/2)+IF($R25=0,$K25)</f>
        <v>0</v>
      </c>
      <c r="BA25" s="205">
        <f>IF($T25=1,$K25/2)+IF($T25=0,$K25)</f>
        <v>0</v>
      </c>
      <c r="BB25" s="205">
        <f>IF($V25=1,$K25/2)+IF($V25=0,$K25)</f>
        <v>0</v>
      </c>
      <c r="BC25" s="205">
        <f>IF($X25=1,$K25/2)+IF($X25=0,$K25)</f>
        <v>19</v>
      </c>
      <c r="BD25" s="205">
        <f>IF($Z25=1,$K25/2)+IF($Z25=0,$K25)</f>
        <v>0</v>
      </c>
      <c r="BE25" s="205">
        <f>IF($AB25=1,$K25/2)+IF($AB25=0,$K25)</f>
        <v>0</v>
      </c>
      <c r="BF25" s="205">
        <f>IF($AD25=1,$K25/2)+IF($AD25=0,$K25)</f>
        <v>0</v>
      </c>
      <c r="BG25" s="206"/>
      <c r="BH25" s="205">
        <f>IF($BA25=1,$K25/2)+IF($AH25=0,$K25)</f>
        <v>0</v>
      </c>
      <c r="BI25" s="205">
        <f>IF($AJ25=1,$K25/2)+IF($AJ25=0,$K25)</f>
        <v>0</v>
      </c>
      <c r="BJ25" s="205">
        <f>IF($AL25=1,$K25/2)+IF($AL25=0,$K25)</f>
        <v>0</v>
      </c>
      <c r="BK25" s="205">
        <f>IF($AN25=1,$K25/2)+IF($AN25=0,$K25)</f>
        <v>0</v>
      </c>
      <c r="BL25" s="205">
        <f>IF($AP25=1,$K25/2)+IF($AP25=0,$K25)</f>
        <v>0</v>
      </c>
      <c r="BM25" s="205">
        <f>IF($AR25=1,$K25/2)+IF($AR25=0,$K25)</f>
        <v>0</v>
      </c>
    </row>
    <row r="26" spans="1:65" x14ac:dyDescent="0.25">
      <c r="A26" s="227"/>
      <c r="B26" s="229"/>
      <c r="C26" s="231"/>
      <c r="D26" s="233"/>
      <c r="E26" s="217"/>
      <c r="F26" s="234"/>
      <c r="G26" s="234"/>
      <c r="H26" s="215"/>
      <c r="I26" s="217"/>
      <c r="J26" s="219"/>
      <c r="K26" s="238"/>
      <c r="L26" s="217"/>
      <c r="M26" s="224"/>
      <c r="N26" s="20">
        <v>4</v>
      </c>
      <c r="O26" s="21">
        <v>2</v>
      </c>
      <c r="P26" s="20">
        <v>3</v>
      </c>
      <c r="Q26" s="21">
        <v>3</v>
      </c>
      <c r="R26" s="20">
        <v>4</v>
      </c>
      <c r="S26" s="21">
        <v>2</v>
      </c>
      <c r="T26" s="20">
        <v>4</v>
      </c>
      <c r="U26" s="21">
        <v>0</v>
      </c>
      <c r="V26" s="20">
        <v>4</v>
      </c>
      <c r="W26" s="21">
        <v>2</v>
      </c>
      <c r="X26" s="20">
        <v>3</v>
      </c>
      <c r="Y26" s="21">
        <v>3</v>
      </c>
      <c r="Z26" s="20">
        <v>4</v>
      </c>
      <c r="AA26" s="21">
        <v>1</v>
      </c>
      <c r="AB26" s="20">
        <v>4</v>
      </c>
      <c r="AC26" s="21">
        <v>0</v>
      </c>
      <c r="AD26" s="20">
        <v>4</v>
      </c>
      <c r="AE26" s="21">
        <v>1</v>
      </c>
      <c r="AF26" s="90"/>
      <c r="AG26" s="91"/>
      <c r="AH26" s="20">
        <v>4</v>
      </c>
      <c r="AI26" s="21">
        <v>0</v>
      </c>
      <c r="AJ26" s="22">
        <v>4</v>
      </c>
      <c r="AK26" s="23">
        <v>2</v>
      </c>
      <c r="AL26" s="20">
        <v>4</v>
      </c>
      <c r="AM26" s="21">
        <v>2</v>
      </c>
      <c r="AN26" s="20">
        <v>4</v>
      </c>
      <c r="AO26" s="21">
        <v>2</v>
      </c>
      <c r="AP26" s="20">
        <v>4</v>
      </c>
      <c r="AQ26" s="21">
        <v>1</v>
      </c>
      <c r="AR26" s="20"/>
      <c r="AS26" s="21"/>
      <c r="AT26" s="31">
        <f>SUM($AR26,$AP26,$AN26,$AL26,$AJ26,$AH26,$AF26,$AD26,$AB26,$Z26,$X26,$V26,$T26,$R26,$P26,$N26,)</f>
        <v>54</v>
      </c>
      <c r="AU26" s="25">
        <f>SUM($AS26,$AQ26,$AO26,$AM26,$AK26,$AI26,$AG26,$AE26,$AC26,$AA26,$Y26,$W26,$U26,$S26,$Q26,$O26,)</f>
        <v>21</v>
      </c>
      <c r="AV26" s="236"/>
      <c r="AX26" s="205"/>
      <c r="AY26" s="205"/>
      <c r="AZ26" s="205"/>
      <c r="BA26" s="205"/>
      <c r="BB26" s="205"/>
      <c r="BC26" s="205"/>
      <c r="BD26" s="205"/>
      <c r="BE26" s="205"/>
      <c r="BF26" s="205"/>
      <c r="BG26" s="207"/>
      <c r="BH26" s="205"/>
      <c r="BI26" s="205"/>
      <c r="BJ26" s="205"/>
      <c r="BK26" s="205"/>
      <c r="BL26" s="205"/>
      <c r="BM26" s="205"/>
    </row>
    <row r="27" spans="1:65" ht="15.75" x14ac:dyDescent="0.25">
      <c r="A27" s="226">
        <v>11</v>
      </c>
      <c r="B27" s="228" t="s">
        <v>94</v>
      </c>
      <c r="C27" s="230" t="s">
        <v>21</v>
      </c>
      <c r="D27" s="232"/>
      <c r="E27" s="222">
        <f t="shared" ref="E27" si="171">IF(G27="",0,IF(F27+G27&lt;1000,1000,F27+G27))</f>
        <v>1382</v>
      </c>
      <c r="F27" s="216">
        <f t="shared" ref="F27" si="172">IF(I27&gt;150,IF(H27&gt;=65,0,SUM(SUM(IF(IF(N28=4,2,IF(N28=3,1,0))+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+IF(AP28=4,2,IF(AP28=3,1,0))+IF(AR28=4,2,IF(AR28=3,1,0)))-(COUNT(N27:AS27))*2*(15+50)%)*10),IF(I27&lt;-150,IF((SUM(IF(IF(N28=4,2,IF(N28=3,1,0))+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+IF(AP28=4,2,IF(AP28=3,1,0))+IF(AR28=4,2,IF(AR28=3,1,0)))-(COUNT(N27:AS27))*2*((G27-L27)/10+50)%)*10&lt;1,0,SUM(SUM(IF(IF(N28=4,2,IF(N28=3,1,0))+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+IF(AP28=4,2,IF(AP28=3,1,0))+IF(AR28=4,2,IF(AR28=3,1,0)))-(COUNT(N27:AS27))*2*((G27-L27)/10+50)%)*10),SUM(SUM(IF(IF(N28=4,2,IF(N28=3,1,0))+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+IF(AP28=4,2,IF(AP28=3,1,0))+IF(AR28=4,2,IF(AR28=3,1,0)))-(COUNT(N27:AS27))*2*((G27-L27)/10+50)%)*10))</f>
        <v>0</v>
      </c>
      <c r="G27" s="216">
        <v>1382</v>
      </c>
      <c r="H27" s="214">
        <f t="shared" ref="H27" si="173">IF(COUNT(N27:AS27)=0,0,SUM(IF(IF(N28=4,2,IF(N28=3,1,0))+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+IF(AL28=4,2,IF(AL28=3,1,0))+IF(AN28=4,2,IF(AN28=3,1,0))+IF(AP28=4,2,IF(AP28=3,1,0))+IF(AR28=4,2,IF(AR28=3,1,0)))/((COUNT(N27:AS27))*2)%)</f>
        <v>78.571428571428569</v>
      </c>
      <c r="I27" s="225">
        <f>(G27-L27)</f>
        <v>180.57142857142867</v>
      </c>
      <c r="J27" s="218">
        <v>2</v>
      </c>
      <c r="K27" s="237">
        <f>SUM(N27:AS27)</f>
        <v>35</v>
      </c>
      <c r="L27" s="239">
        <f>(SUM($G$7:$G$38)-G27)/(COUNT($G$7:$G$38)-1)</f>
        <v>1201.4285714285713</v>
      </c>
      <c r="M27" s="223">
        <f>BH39</f>
        <v>185.5</v>
      </c>
      <c r="N27" s="213">
        <f t="shared" ref="N27" si="174">IF(N28+O28=0,"",IF(N28=4,3,IF(N28=3,1,0)))</f>
        <v>3</v>
      </c>
      <c r="O27" s="210"/>
      <c r="P27" s="209">
        <f t="shared" ref="P27" si="175">IF(P28+Q28=0,"",IF(P28=4,3,IF(P28=3,1,0)))</f>
        <v>1</v>
      </c>
      <c r="Q27" s="210"/>
      <c r="R27" s="209">
        <f t="shared" ref="R27" si="176">IF(R28+S28=0,"",IF(R28=4,3,IF(R28=3,1,0)))</f>
        <v>3</v>
      </c>
      <c r="S27" s="210"/>
      <c r="T27" s="209">
        <f t="shared" ref="T27" si="177">IF(T28+U28=0,"",IF(T28=4,3,IF(T28=3,1,0)))</f>
        <v>3</v>
      </c>
      <c r="U27" s="210"/>
      <c r="V27" s="209">
        <f t="shared" ref="V27" si="178">IF(V28+W28=0,"",IF(V28=4,3,IF(V28=3,1,0)))</f>
        <v>3</v>
      </c>
      <c r="W27" s="210"/>
      <c r="X27" s="209">
        <f t="shared" ref="X27" si="179">IF(X28+Y28=0,"",IF(X28=4,3,IF(X28=3,1,0)))</f>
        <v>3</v>
      </c>
      <c r="Y27" s="210"/>
      <c r="Z27" s="209">
        <f t="shared" ref="Z27" si="180">IF(Z28+AA28=0,"",IF(Z28=4,3,IF(Z28=3,1,0)))</f>
        <v>3</v>
      </c>
      <c r="AA27" s="210"/>
      <c r="AB27" s="209">
        <f t="shared" ref="AB27" si="181">IF(AB28+AC28=0,"",IF(AB28=4,3,IF(AB28=3,1,0)))</f>
        <v>3</v>
      </c>
      <c r="AC27" s="210"/>
      <c r="AD27" s="209">
        <f t="shared" ref="AD27" si="182">IF(AD28+AE28=0,"",IF(AD28=4,3,IF(AD28=3,1,0)))</f>
        <v>3</v>
      </c>
      <c r="AE27" s="210"/>
      <c r="AF27" s="209">
        <f t="shared" ref="AF27" si="183">IF(AF28+AG28=0,"",IF(AF28=4,3,IF(AF28=3,1,0)))</f>
        <v>0</v>
      </c>
      <c r="AG27" s="210"/>
      <c r="AH27" s="85"/>
      <c r="AI27" s="86"/>
      <c r="AJ27" s="209">
        <f t="shared" ref="AJ27" si="184">IF(AJ28+AK28=0,"",IF(AJ28=4,3,IF(AJ28=3,1,0)))</f>
        <v>3</v>
      </c>
      <c r="AK27" s="210"/>
      <c r="AL27" s="209">
        <f t="shared" ref="AL27" si="185">IF(AL28+AM28=0,"",IF(AL28=4,3,IF(AL28=3,1,0)))</f>
        <v>1</v>
      </c>
      <c r="AM27" s="210"/>
      <c r="AN27" s="209">
        <f t="shared" ref="AN27" si="186">IF(AN28+AO28=0,"",IF(AN28=4,3,IF(AN28=3,1,0)))</f>
        <v>3</v>
      </c>
      <c r="AO27" s="210"/>
      <c r="AP27" s="209">
        <f t="shared" ref="AP27" si="187">IF(AP28+AQ28=0,"",IF(AP28=4,3,IF(AP28=3,1,0)))</f>
        <v>3</v>
      </c>
      <c r="AQ27" s="210"/>
      <c r="AR27" s="209" t="str">
        <f t="shared" ref="AR27" si="188">IF(AR28+AS28=0,"",IF(AR28=4,3,IF(AR28=3,1,0)))</f>
        <v/>
      </c>
      <c r="AS27" s="210"/>
      <c r="AT27" s="120">
        <f>SUM(AT28/AU28)</f>
        <v>2.5</v>
      </c>
      <c r="AU27" s="110"/>
      <c r="AV27" s="235">
        <v>32</v>
      </c>
      <c r="AX27" s="205">
        <f>IF($N27=1,$K27/2)+IF($N27=0,$K27)</f>
        <v>0</v>
      </c>
      <c r="AY27" s="205">
        <f>IF($P27=1,$K27/2)+IF($P27=0,$K27)</f>
        <v>17.5</v>
      </c>
      <c r="AZ27" s="205">
        <f>IF($R27=1,$K27/2)+IF($R27=0,$K27)</f>
        <v>0</v>
      </c>
      <c r="BA27" s="205">
        <f>IF($T27=1,$K27/2)+IF($T27=0,$K27)</f>
        <v>0</v>
      </c>
      <c r="BB27" s="205">
        <f>IF($V27=1,$K27/2)+IF($V27=0,$K27)</f>
        <v>0</v>
      </c>
      <c r="BC27" s="205">
        <f>IF($X27=1,$K27/2)+IF($X27=0,$K27)</f>
        <v>0</v>
      </c>
      <c r="BD27" s="205">
        <f>IF($Z27=1,$K27/2)+IF($Z27=0,$K27)</f>
        <v>0</v>
      </c>
      <c r="BE27" s="205">
        <f>IF($AB27=1,$K27/2)+IF($AB27=0,$K27)</f>
        <v>0</v>
      </c>
      <c r="BF27" s="205">
        <f>IF($AD27=1,$K27/2)+IF($AD27=0,$K27)</f>
        <v>0</v>
      </c>
      <c r="BG27" s="205">
        <f>IF($AF27=1,$K27/2)+IF($AF27=0,$K27)</f>
        <v>35</v>
      </c>
      <c r="BH27" s="206"/>
      <c r="BI27" s="205">
        <f>IF($AJ27=1,$K27/2)+IF($AJ27=0,$K27)</f>
        <v>0</v>
      </c>
      <c r="BJ27" s="205">
        <f>IF($AL27=1,$K27/2)+IF($AL27=0,$K27)</f>
        <v>17.5</v>
      </c>
      <c r="BK27" s="205">
        <f>IF($AN27=1,$K27/2)+IF($AN27=0,$K27)</f>
        <v>0</v>
      </c>
      <c r="BL27" s="205">
        <f>IF($AP27=1,$K27/2)+IF($AP27=0,$K27)</f>
        <v>0</v>
      </c>
      <c r="BM27" s="205">
        <f>IF($AR27=1,$K27/2)+IF($AR27=0,$K27)</f>
        <v>0</v>
      </c>
    </row>
    <row r="28" spans="1:65" x14ac:dyDescent="0.25">
      <c r="A28" s="227"/>
      <c r="B28" s="229"/>
      <c r="C28" s="231"/>
      <c r="D28" s="233"/>
      <c r="E28" s="217"/>
      <c r="F28" s="234"/>
      <c r="G28" s="234"/>
      <c r="H28" s="215"/>
      <c r="I28" s="217"/>
      <c r="J28" s="219"/>
      <c r="K28" s="238"/>
      <c r="L28" s="217"/>
      <c r="M28" s="224"/>
      <c r="N28" s="20">
        <v>4</v>
      </c>
      <c r="O28" s="21">
        <v>1</v>
      </c>
      <c r="P28" s="20">
        <v>3</v>
      </c>
      <c r="Q28" s="21">
        <v>3</v>
      </c>
      <c r="R28" s="20">
        <v>4</v>
      </c>
      <c r="S28" s="21">
        <v>2</v>
      </c>
      <c r="T28" s="20">
        <v>4</v>
      </c>
      <c r="U28" s="21">
        <v>0</v>
      </c>
      <c r="V28" s="20">
        <v>4</v>
      </c>
      <c r="W28" s="21">
        <v>2</v>
      </c>
      <c r="X28" s="20">
        <v>4</v>
      </c>
      <c r="Y28" s="21">
        <v>1</v>
      </c>
      <c r="Z28" s="20">
        <v>4</v>
      </c>
      <c r="AA28" s="21">
        <v>0</v>
      </c>
      <c r="AB28" s="20">
        <v>4</v>
      </c>
      <c r="AC28" s="21">
        <v>0</v>
      </c>
      <c r="AD28" s="20">
        <v>4</v>
      </c>
      <c r="AE28" s="21">
        <v>1</v>
      </c>
      <c r="AF28" s="20">
        <v>0</v>
      </c>
      <c r="AG28" s="21">
        <v>4</v>
      </c>
      <c r="AH28" s="90"/>
      <c r="AI28" s="91"/>
      <c r="AJ28" s="20">
        <v>4</v>
      </c>
      <c r="AK28" s="21">
        <v>1</v>
      </c>
      <c r="AL28" s="20">
        <v>3</v>
      </c>
      <c r="AM28" s="21">
        <v>3</v>
      </c>
      <c r="AN28" s="20">
        <v>4</v>
      </c>
      <c r="AO28" s="21">
        <v>1</v>
      </c>
      <c r="AP28" s="20">
        <v>4</v>
      </c>
      <c r="AQ28" s="21">
        <v>1</v>
      </c>
      <c r="AR28" s="22"/>
      <c r="AS28" s="23"/>
      <c r="AT28" s="31">
        <f>SUM($AR28,$AP28,$AN28,$AL28,$AJ28,$AH28,$AF28,$AD28,$AB28,$Z28,$X28,$V28,$T28,$R28,$P28,$N28,)</f>
        <v>50</v>
      </c>
      <c r="AU28" s="25">
        <f>SUM($AS28,$AQ28,$AO28,$AM28,$AK28,$AI28,$AG28,$AE28,$AC28,$AA28,$Y28,$W28,$U28,$S28,$Q28,$O28,)</f>
        <v>20</v>
      </c>
      <c r="AV28" s="236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7"/>
      <c r="BI28" s="205"/>
      <c r="BJ28" s="205"/>
      <c r="BK28" s="205"/>
      <c r="BL28" s="205"/>
      <c r="BM28" s="205"/>
    </row>
    <row r="29" spans="1:65" ht="15.75" x14ac:dyDescent="0.25">
      <c r="A29" s="226">
        <v>12</v>
      </c>
      <c r="B29" s="228" t="s">
        <v>95</v>
      </c>
      <c r="C29" s="246" t="s">
        <v>89</v>
      </c>
      <c r="D29" s="232"/>
      <c r="E29" s="222">
        <f t="shared" ref="E29" si="189">IF(G29="",0,IF(F29+G29&lt;1000,1000,F29+G29))</f>
        <v>1395</v>
      </c>
      <c r="F29" s="216">
        <f t="shared" ref="F29" si="190">IF(I29&gt;150,IF(H29&gt;=65,0,SUM(SUM(IF(IF(N30=4,2,IF(N30=3,1,0))+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+IF(AP30=4,2,IF(AP30=3,1,0))+IF(AR30=4,2,IF(AR30=3,1,0)))-(COUNT(N29:AS29))*2*(15+50)%)*10),IF(I29&lt;-150,IF((SUM(IF(IF(N30=4,2,IF(N30=3,1,0))+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+IF(AP30=4,2,IF(AP30=3,1,0))+IF(AR30=4,2,IF(AR30=3,1,0)))-(COUNT(N29:AS29))*2*((G29-L29)/10+50)%)*10&lt;1,0,SUM(SUM(IF(IF(N30=4,2,IF(N30=3,1,0))+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+IF(AP30=4,2,IF(AP30=3,1,0))+IF(AR30=4,2,IF(AR30=3,1,0)))-(COUNT(N29:AS29))*2*((G29-L29)/10+50)%)*10),SUM(SUM(IF(IF(N30=4,2,IF(N30=3,1,0))+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+IF(AP30=4,2,IF(AP30=3,1,0))+IF(AR30=4,2,IF(AR30=3,1,0)))-(COUNT(N29:AS29))*2*((G29-L29)/10+50)%)*10))</f>
        <v>-21.999999999999993</v>
      </c>
      <c r="G29" s="216">
        <v>1417</v>
      </c>
      <c r="H29" s="214">
        <f t="shared" ref="H29" si="191">IF(COUNT(N29:AS29)=0,0,SUM(IF(IF(N30=4,2,IF(N30=3,1,0))+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+IF(AL30=4,2,IF(AL30=3,1,0))+IF(AN30=4,2,IF(AN30=3,1,0))+IF(AP30=4,2,IF(AP30=3,1,0))+IF(AR30=4,2,IF(AR30=3,1,0)))/((COUNT(N29:AS29))*2)%)</f>
        <v>57.142857142857139</v>
      </c>
      <c r="I29" s="225">
        <f>(G29-L29)</f>
        <v>218.07142857142867</v>
      </c>
      <c r="J29" s="218">
        <v>6</v>
      </c>
      <c r="K29" s="237">
        <f>SUM(N29:AS29)</f>
        <v>22</v>
      </c>
      <c r="L29" s="239">
        <f>(SUM($G$7:$G$38)-G29)/(COUNT($G$7:$G$38)-1)</f>
        <v>1198.9285714285713</v>
      </c>
      <c r="M29" s="244">
        <f>BI39</f>
        <v>117.5</v>
      </c>
      <c r="N29" s="213">
        <f t="shared" ref="N29" si="192">IF(N30+O30=0,"",IF(N30=4,3,IF(N30=3,1,0)))</f>
        <v>0</v>
      </c>
      <c r="O29" s="210"/>
      <c r="P29" s="209">
        <f t="shared" ref="P29" si="193">IF(P30+Q30=0,"",IF(P30=4,3,IF(P30=3,1,0)))</f>
        <v>1</v>
      </c>
      <c r="Q29" s="210"/>
      <c r="R29" s="209">
        <f t="shared" ref="R29" si="194">IF(R30+S30=0,"",IF(R30=4,3,IF(R30=3,1,0)))</f>
        <v>0</v>
      </c>
      <c r="S29" s="210"/>
      <c r="T29" s="209">
        <f t="shared" ref="T29" si="195">IF(T30+U30=0,"",IF(T30=4,3,IF(T30=3,1,0)))</f>
        <v>1</v>
      </c>
      <c r="U29" s="210"/>
      <c r="V29" s="209">
        <f t="shared" ref="V29" si="196">IF(V30+W30=0,"",IF(V30=4,3,IF(V30=3,1,0)))</f>
        <v>3</v>
      </c>
      <c r="W29" s="210"/>
      <c r="X29" s="209">
        <f t="shared" ref="X29" si="197">IF(X30+Y30=0,"",IF(X30=4,3,IF(X30=3,1,0)))</f>
        <v>1</v>
      </c>
      <c r="Y29" s="210"/>
      <c r="Z29" s="209">
        <f t="shared" ref="Z29" si="198">IF(Z30+AA30=0,"",IF(Z30=4,3,IF(Z30=3,1,0)))</f>
        <v>3</v>
      </c>
      <c r="AA29" s="210"/>
      <c r="AB29" s="209">
        <f t="shared" ref="AB29" si="199">IF(AB30+AC30=0,"",IF(AB30=4,3,IF(AB30=3,1,0)))</f>
        <v>3</v>
      </c>
      <c r="AC29" s="210"/>
      <c r="AD29" s="209">
        <f t="shared" ref="AD29" si="200">IF(AD30+AE30=0,"",IF(AD30=4,3,IF(AD30=3,1,0)))</f>
        <v>1</v>
      </c>
      <c r="AE29" s="210"/>
      <c r="AF29" s="209">
        <f t="shared" ref="AF29" si="201">IF(AF30+AG30=0,"",IF(AF30=4,3,IF(AF30=3,1,0)))</f>
        <v>0</v>
      </c>
      <c r="AG29" s="210"/>
      <c r="AH29" s="209">
        <f t="shared" ref="AH29" si="202">IF(AH30+AI30=0,"",IF(AH30=4,3,IF(AH30=3,1,0)))</f>
        <v>0</v>
      </c>
      <c r="AI29" s="210"/>
      <c r="AJ29" s="85"/>
      <c r="AK29" s="86"/>
      <c r="AL29" s="209">
        <f t="shared" ref="AL29" si="203">IF(AL30+AM30=0,"",IF(AL30=4,3,IF(AL30=3,1,0)))</f>
        <v>3</v>
      </c>
      <c r="AM29" s="210"/>
      <c r="AN29" s="209">
        <f t="shared" ref="AN29" si="204">IF(AN30+AO30=0,"",IF(AN30=4,3,IF(AN30=3,1,0)))</f>
        <v>3</v>
      </c>
      <c r="AO29" s="210"/>
      <c r="AP29" s="209">
        <f t="shared" ref="AP29" si="205">IF(AP30+AQ30=0,"",IF(AP30=4,3,IF(AP30=3,1,0)))</f>
        <v>3</v>
      </c>
      <c r="AQ29" s="210"/>
      <c r="AR29" s="209" t="str">
        <f t="shared" ref="AR29" si="206">IF(AR30+AS30=0,"",IF(AR30=4,3,IF(AR30=3,1,0)))</f>
        <v/>
      </c>
      <c r="AS29" s="210"/>
      <c r="AT29" s="120">
        <f>SUM(AT30/AU30)</f>
        <v>1.2</v>
      </c>
      <c r="AU29" s="110"/>
      <c r="AV29" s="235">
        <v>19</v>
      </c>
      <c r="AX29" s="205">
        <f>IF($N29=1,$K29/2)+IF($N29=0,$K29)</f>
        <v>22</v>
      </c>
      <c r="AY29" s="205">
        <f>IF($P29=1,$K29/2)+IF($P29=0,$K29)</f>
        <v>11</v>
      </c>
      <c r="AZ29" s="205">
        <f>IF($R29=1,$K29/2)+IF($R29=0,$K29)</f>
        <v>22</v>
      </c>
      <c r="BA29" s="205">
        <f>IF($T29=1,$K29/2)+IF($T29=0,$K29)</f>
        <v>11</v>
      </c>
      <c r="BB29" s="205">
        <f>IF($V29=1,$K29/2)+IF($V29=0,$K29)</f>
        <v>0</v>
      </c>
      <c r="BC29" s="205">
        <f>IF($X29=1,$K29/2)+IF($X29=0,$K29)</f>
        <v>11</v>
      </c>
      <c r="BD29" s="205">
        <f>IF($Z29=1,$K29/2)+IF($Z29=0,$K29)</f>
        <v>0</v>
      </c>
      <c r="BE29" s="205">
        <f>IF($AB29=1,$K29/2)+IF($AB29=0,$K29)</f>
        <v>0</v>
      </c>
      <c r="BF29" s="205">
        <f>IF($AD29=1,$K29/2)+IF($AD29=0,$K29)</f>
        <v>11</v>
      </c>
      <c r="BG29" s="205">
        <f>IF($AF29=1,$K29/2)+IF($AF29=0,$K29)</f>
        <v>22</v>
      </c>
      <c r="BH29" s="205">
        <f>IF($AH29=1,$K29/2)+IF($AH29=0,$K29)</f>
        <v>22</v>
      </c>
      <c r="BI29" s="206"/>
      <c r="BJ29" s="205">
        <f>IF($AL29=1,$K29/2)+IF($AL29=0,$K29)</f>
        <v>0</v>
      </c>
      <c r="BK29" s="205">
        <f>IF($AN29=1,$K29/2)+IF($AN29=0,$K29)</f>
        <v>0</v>
      </c>
      <c r="BL29" s="205">
        <f>IF($AP29=1,$K29/2)+IF($AP29=0,$K29)</f>
        <v>0</v>
      </c>
      <c r="BM29" s="205">
        <f>IF($AR29=1,$K29/2)+IF($AR29=0,$K29)</f>
        <v>0</v>
      </c>
    </row>
    <row r="30" spans="1:65" x14ac:dyDescent="0.25">
      <c r="A30" s="227"/>
      <c r="B30" s="229"/>
      <c r="C30" s="247"/>
      <c r="D30" s="233"/>
      <c r="E30" s="217"/>
      <c r="F30" s="234"/>
      <c r="G30" s="234"/>
      <c r="H30" s="215"/>
      <c r="I30" s="217"/>
      <c r="J30" s="219"/>
      <c r="K30" s="238"/>
      <c r="L30" s="217"/>
      <c r="M30" s="245"/>
      <c r="N30" s="20">
        <v>1</v>
      </c>
      <c r="O30" s="21">
        <v>4</v>
      </c>
      <c r="P30" s="20">
        <v>3</v>
      </c>
      <c r="Q30" s="21">
        <v>3</v>
      </c>
      <c r="R30" s="20">
        <v>2</v>
      </c>
      <c r="S30" s="21">
        <v>4</v>
      </c>
      <c r="T30" s="20">
        <v>3</v>
      </c>
      <c r="U30" s="21">
        <v>3</v>
      </c>
      <c r="V30" s="20">
        <v>4</v>
      </c>
      <c r="W30" s="21">
        <v>2</v>
      </c>
      <c r="X30" s="20">
        <v>3</v>
      </c>
      <c r="Y30" s="21">
        <v>3</v>
      </c>
      <c r="Z30" s="20">
        <v>4</v>
      </c>
      <c r="AA30" s="21">
        <v>0</v>
      </c>
      <c r="AB30" s="20">
        <v>4</v>
      </c>
      <c r="AC30" s="21">
        <v>0</v>
      </c>
      <c r="AD30" s="20">
        <v>3</v>
      </c>
      <c r="AE30" s="21">
        <v>3</v>
      </c>
      <c r="AF30" s="22">
        <v>2</v>
      </c>
      <c r="AG30" s="23">
        <v>4</v>
      </c>
      <c r="AH30" s="20">
        <v>1</v>
      </c>
      <c r="AI30" s="21">
        <v>4</v>
      </c>
      <c r="AJ30" s="90"/>
      <c r="AK30" s="91"/>
      <c r="AL30" s="20">
        <v>4</v>
      </c>
      <c r="AM30" s="21">
        <v>2</v>
      </c>
      <c r="AN30" s="20">
        <v>4</v>
      </c>
      <c r="AO30" s="21">
        <v>2</v>
      </c>
      <c r="AP30" s="20">
        <v>4</v>
      </c>
      <c r="AQ30" s="21">
        <v>1</v>
      </c>
      <c r="AR30" s="20"/>
      <c r="AS30" s="21"/>
      <c r="AT30" s="31">
        <f>SUM($AR30,$AP30,$AN30,$AL30,$AJ30,$AH30,$AF30,$AD30,$AB30,$Z30,$X30,$V30,$T30,$R30,$P30,$N30,)</f>
        <v>42</v>
      </c>
      <c r="AU30" s="25">
        <f>SUM($AS30,$AQ30,$AO30,$AM30,$AK30,$AI30,$AG30,$AE30,$AC30,$AA30,$Y30,$W30,$U30,$S30,$Q30,$O30,)</f>
        <v>35</v>
      </c>
      <c r="AV30" s="236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7"/>
      <c r="BJ30" s="205"/>
      <c r="BK30" s="205"/>
      <c r="BL30" s="205"/>
      <c r="BM30" s="205"/>
    </row>
    <row r="31" spans="1:65" ht="15.75" x14ac:dyDescent="0.25">
      <c r="A31" s="226">
        <v>13</v>
      </c>
      <c r="B31" s="240" t="s">
        <v>96</v>
      </c>
      <c r="C31" s="246" t="s">
        <v>16</v>
      </c>
      <c r="D31" s="232"/>
      <c r="E31" s="222">
        <f t="shared" ref="E31" si="207">IF(G31="",0,IF(F31+G31&lt;1000,1000,F31+G31))</f>
        <v>1102.6400000000001</v>
      </c>
      <c r="F31" s="216">
        <f t="shared" ref="F31" si="208">IF(I31&gt;150,IF(H31&gt;=65,0,SUM(SUM(IF(IF(N32=4,2,IF(N32=3,1,0))+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+IF(AP32=4,2,IF(AP32=3,1,0))+IF(AR32=4,2,IF(AR32=3,1,0)))-(COUNT(N31:AS31))*2*(15+50)%)*10),IF(I31&lt;-150,IF((SUM(IF(IF(N32=4,2,IF(N32=3,1,0))+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+IF(AP32=4,2,IF(AP32=3,1,0))+IF(AR32=4,2,IF(AR32=3,1,0)))-(COUNT(N31:AS31))*2*((G31-L31)/10+50)%)*10&lt;1,0,SUM(SUM(IF(IF(N32=4,2,IF(N32=3,1,0))+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+IF(AP32=4,2,IF(AP32=3,1,0))+IF(AR32=4,2,IF(AR32=3,1,0)))-(COUNT(N31:AS31))*2*((G31-L31)/10+50)%)*10),SUM(SUM(IF(IF(N32=4,2,IF(N32=3,1,0))+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+IF(AP32=4,2,IF(AP32=3,1,0))+IF(AR32=4,2,IF(AR32=3,1,0)))-(COUNT(N31:AS31))*2*((G31-L31)/10+50)%)*10))</f>
        <v>4.6400000000000396</v>
      </c>
      <c r="G31" s="216">
        <v>1098</v>
      </c>
      <c r="H31" s="243">
        <f t="shared" ref="H31" si="209">IF(COUNT(N31:AS31)=0,0,SUM(IF(IF(N32=4,2,IF(N32=3,1,0))+P32=4,2,IF(P32=3,1,0))+IF(R32=4,2,IF(R32=3,1,0))+IF(T32=4,2,IF(T32=3,1,0))+IF(V32=4,2,IF(V32=3,1,0))+IF(X32=4,2,IF(X32=3,1,0))+IF(Z32=4,2,IF(Z32=3,1,0))+IF(AB32=4,2,IF(AB32=3,1,0))+IF(AD32=4,2,IF(AD32=3,1,0))+IF(AF32=4,2,IF(AF32=3,1,0))+IF(AH32=4,2,IF(AH32=3,1,0))+IF(AJ32=4,2,IF(AJ32=3,1,0))+IF(AL32=4,2,IF(AL32=3,1,0))+IF(AN32=4,2,IF(AN32=3,1,0))+IF(AP32=4,2,IF(AP32=3,1,0))+IF(AR32=4,2,IF(AR32=3,1,0)))/((COUNT(N31:AS31))*2)%)</f>
        <v>39.285714285714285</v>
      </c>
      <c r="I31" s="225">
        <f>(G31-L31)</f>
        <v>-123.71428571428578</v>
      </c>
      <c r="J31" s="218">
        <v>11</v>
      </c>
      <c r="K31" s="237">
        <f>SUM(N31:AS31)</f>
        <v>15</v>
      </c>
      <c r="L31" s="239">
        <f>(SUM($G$7:$G$38)-G31)/(COUNT($G$7:$G$38)-1)</f>
        <v>1221.7142857142858</v>
      </c>
      <c r="M31" s="244">
        <f>BJ39</f>
        <v>68.5</v>
      </c>
      <c r="N31" s="213">
        <f t="shared" ref="N31" si="210">IF(N32+O32=0,"",IF(N32=4,3,IF(N32=3,1,0)))</f>
        <v>0</v>
      </c>
      <c r="O31" s="210"/>
      <c r="P31" s="209">
        <f t="shared" ref="P31" si="211">IF(P32+Q32=0,"",IF(P32=4,3,IF(P32=3,1,0)))</f>
        <v>0</v>
      </c>
      <c r="Q31" s="210"/>
      <c r="R31" s="209">
        <f t="shared" ref="R31" si="212">IF(R32+S32=0,"",IF(R32=4,3,IF(R32=3,1,0)))</f>
        <v>3</v>
      </c>
      <c r="S31" s="210"/>
      <c r="T31" s="209">
        <f t="shared" ref="T31" si="213">IF(T32+U32=0,"",IF(T32=4,3,IF(T32=3,1,0)))</f>
        <v>1</v>
      </c>
      <c r="U31" s="210"/>
      <c r="V31" s="209">
        <f t="shared" ref="V31" si="214">IF(V32+W32=0,"",IF(V32=4,3,IF(V32=3,1,0)))</f>
        <v>0</v>
      </c>
      <c r="W31" s="210"/>
      <c r="X31" s="209">
        <f t="shared" ref="X31" si="215">IF(X32+Y32=0,"",IF(X32=4,3,IF(X32=3,1,0)))</f>
        <v>0</v>
      </c>
      <c r="Y31" s="210"/>
      <c r="Z31" s="209">
        <f t="shared" ref="Z31" si="216">IF(Z32+AA32=0,"",IF(Z32=4,3,IF(Z32=3,1,0)))</f>
        <v>3</v>
      </c>
      <c r="AA31" s="210"/>
      <c r="AB31" s="209">
        <f t="shared" ref="AB31" si="217">IF(AB32+AC32=0,"",IF(AB32=4,3,IF(AB32=3,1,0)))</f>
        <v>3</v>
      </c>
      <c r="AC31" s="210"/>
      <c r="AD31" s="209">
        <f t="shared" ref="AD31" si="218">IF(AD32+AE32=0,"",IF(AD32=4,3,IF(AD32=3,1,0)))</f>
        <v>1</v>
      </c>
      <c r="AE31" s="210"/>
      <c r="AF31" s="209">
        <f t="shared" ref="AF31" si="219">IF(AF32+AG32=0,"",IF(AF32=4,3,IF(AF32=3,1,0)))</f>
        <v>0</v>
      </c>
      <c r="AG31" s="210"/>
      <c r="AH31" s="209">
        <f t="shared" ref="AH31" si="220">IF(AH32+AI32=0,"",IF(AH32=4,3,IF(AH32=3,1,0)))</f>
        <v>1</v>
      </c>
      <c r="AI31" s="210"/>
      <c r="AJ31" s="209">
        <f t="shared" ref="AJ31" si="221">IF(AJ32+AK32=0,"",IF(AJ32=4,3,IF(AJ32=3,1,0)))</f>
        <v>0</v>
      </c>
      <c r="AK31" s="210"/>
      <c r="AL31" s="85"/>
      <c r="AM31" s="86"/>
      <c r="AN31" s="209">
        <f t="shared" ref="AN31" si="222">IF(AN32+AO32=0,"",IF(AN32=4,3,IF(AN32=3,1,0)))</f>
        <v>0</v>
      </c>
      <c r="AO31" s="210"/>
      <c r="AP31" s="209">
        <f t="shared" ref="AP31" si="223">IF(AP32+AQ32=0,"",IF(AP32=4,3,IF(AP32=3,1,0)))</f>
        <v>3</v>
      </c>
      <c r="AQ31" s="210"/>
      <c r="AR31" s="209" t="str">
        <f t="shared" ref="AR31" si="224">IF(AR32+AS32=0,"",IF(AR32=4,3,IF(AR32=3,1,0)))</f>
        <v/>
      </c>
      <c r="AS31" s="210"/>
      <c r="AT31" s="120">
        <f>SUM(AT32/AU32)</f>
        <v>0.85</v>
      </c>
      <c r="AU31" s="110"/>
      <c r="AV31" s="235">
        <v>12</v>
      </c>
      <c r="AX31" s="205">
        <f>IF($N31=1,$K31/2)+IF($N31=0,$K31)</f>
        <v>15</v>
      </c>
      <c r="AY31" s="205">
        <f>IF($P31=1,$K31/2)+IF($P31=0,$K31)</f>
        <v>15</v>
      </c>
      <c r="AZ31" s="205">
        <f>IF($R31=1,$K31/2)+IF($R31=0,$K31)</f>
        <v>0</v>
      </c>
      <c r="BA31" s="205">
        <f>IF($T31=1,$K31/2)+IF($T31=0,$K31)</f>
        <v>7.5</v>
      </c>
      <c r="BB31" s="205">
        <f>IF($V31=1,$K31/2)+IF($V31=0,$K31)</f>
        <v>15</v>
      </c>
      <c r="BC31" s="205">
        <f>IF($X31=1,$K31/2)+IF($X31=0,$K31)</f>
        <v>15</v>
      </c>
      <c r="BD31" s="205">
        <f>IF($Z31=1,$K31/2)+IF($Z31=0,$K31)</f>
        <v>0</v>
      </c>
      <c r="BE31" s="205">
        <f>IF($AB31=1,$K31/2)+IF($AB31=0,$K31)</f>
        <v>0</v>
      </c>
      <c r="BF31" s="205">
        <f>IF($AD31=1,$K31/2)+IF($AD31=0,$K31)</f>
        <v>7.5</v>
      </c>
      <c r="BG31" s="205">
        <f>IF($AF31=1,$K31/2)+IF($AF31=0,$K31)</f>
        <v>15</v>
      </c>
      <c r="BH31" s="205">
        <f>IF($AH31=1,$K31/2)+IF($AH31=0,$K31)</f>
        <v>7.5</v>
      </c>
      <c r="BI31" s="205">
        <f>IF($AJ31=1,$K31/2)+IF($AJ31=0,$K31)</f>
        <v>15</v>
      </c>
      <c r="BJ31" s="206"/>
      <c r="BK31" s="205">
        <f>IF($AN31=1,$K31/2)+IF($AN31=0,$K31)</f>
        <v>15</v>
      </c>
      <c r="BL31" s="205">
        <f>IF($AP31=1,$K31/2)+IF($AP31=0,$K31)</f>
        <v>0</v>
      </c>
      <c r="BM31" s="205">
        <f>IF($AR31=1,$K31/2)+IF($AR31=0,$K31)</f>
        <v>0</v>
      </c>
    </row>
    <row r="32" spans="1:65" x14ac:dyDescent="0.25">
      <c r="A32" s="227"/>
      <c r="B32" s="241"/>
      <c r="C32" s="247"/>
      <c r="D32" s="233"/>
      <c r="E32" s="217"/>
      <c r="F32" s="234"/>
      <c r="G32" s="234"/>
      <c r="H32" s="215"/>
      <c r="I32" s="217"/>
      <c r="J32" s="219"/>
      <c r="K32" s="238"/>
      <c r="L32" s="217"/>
      <c r="M32" s="245"/>
      <c r="N32" s="20">
        <v>1</v>
      </c>
      <c r="O32" s="21">
        <v>4</v>
      </c>
      <c r="P32" s="20">
        <v>0</v>
      </c>
      <c r="Q32" s="21">
        <v>4</v>
      </c>
      <c r="R32" s="20">
        <v>4</v>
      </c>
      <c r="S32" s="21">
        <v>1</v>
      </c>
      <c r="T32" s="20">
        <v>3</v>
      </c>
      <c r="U32" s="21">
        <v>3</v>
      </c>
      <c r="V32" s="20">
        <v>2</v>
      </c>
      <c r="W32" s="21">
        <v>4</v>
      </c>
      <c r="X32" s="20">
        <v>1</v>
      </c>
      <c r="Y32" s="21">
        <v>4</v>
      </c>
      <c r="Z32" s="20">
        <v>4</v>
      </c>
      <c r="AA32" s="21">
        <v>1</v>
      </c>
      <c r="AB32" s="20">
        <v>4</v>
      </c>
      <c r="AC32" s="21">
        <v>0</v>
      </c>
      <c r="AD32" s="22">
        <v>3</v>
      </c>
      <c r="AE32" s="23">
        <v>3</v>
      </c>
      <c r="AF32" s="20">
        <v>2</v>
      </c>
      <c r="AG32" s="21">
        <v>4</v>
      </c>
      <c r="AH32" s="20">
        <v>3</v>
      </c>
      <c r="AI32" s="21">
        <v>3</v>
      </c>
      <c r="AJ32" s="20">
        <v>2</v>
      </c>
      <c r="AK32" s="21">
        <v>4</v>
      </c>
      <c r="AL32" s="90"/>
      <c r="AM32" s="91"/>
      <c r="AN32" s="20">
        <v>1</v>
      </c>
      <c r="AO32" s="21">
        <v>4</v>
      </c>
      <c r="AP32" s="20">
        <v>4</v>
      </c>
      <c r="AQ32" s="21">
        <v>1</v>
      </c>
      <c r="AR32" s="20"/>
      <c r="AS32" s="21"/>
      <c r="AT32" s="31">
        <f>SUM($AR32,$AP32,$AN32,$AL32,$AJ32,$AH32,$AF32,$AD32,$AB32,$Z32,$X32,$V32,$T32,$R32,$P32,$N32,)</f>
        <v>34</v>
      </c>
      <c r="AU32" s="25">
        <f>SUM($AS32,$AQ32,$AO32,$AM32,$AK32,$AI32,$AG32,$AE32,$AC32,$AA32,$Y32,$W32,$U32,$S32,$Q32,$O32,)</f>
        <v>40</v>
      </c>
      <c r="AV32" s="236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7"/>
      <c r="BK32" s="205"/>
      <c r="BL32" s="205"/>
      <c r="BM32" s="205"/>
    </row>
    <row r="33" spans="1:65" ht="15.75" x14ac:dyDescent="0.25">
      <c r="A33" s="226">
        <v>14</v>
      </c>
      <c r="B33" s="228" t="s">
        <v>97</v>
      </c>
      <c r="C33" s="230" t="s">
        <v>16</v>
      </c>
      <c r="D33" s="242"/>
      <c r="E33" s="222">
        <f t="shared" ref="E33" si="225">IF(G33="",0,IF(F33+G33&lt;1000,1000,F33+G33))</f>
        <v>1181.54</v>
      </c>
      <c r="F33" s="216">
        <f t="shared" ref="F33" si="226">IF(I33&gt;150,IF(H33&gt;=65,0,SUM(SUM(IF(IF(N34=4,2,IF(N34=3,1,0))+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+IF(AP34=4,2,IF(AP34=3,1,0))+IF(AR34=4,2,IF(AR34=3,1,0)))-(COUNT(N33:AS33))*2*(15+50)%)*10),IF(I33&lt;-150,IF((SUM(IF(IF(N34=4,2,IF(N34=3,1,0))+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+IF(AP34=4,2,IF(AP34=3,1,0))+IF(AR34=4,2,IF(AR34=3,1,0)))-(COUNT(N33:AS33))*2*((G33-L33)/10+50)%)*10&lt;1,0,SUM(SUM(IF(IF(N34=4,2,IF(N34=3,1,0))+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+IF(AP34=4,2,IF(AP34=3,1,0))+IF(AR34=4,2,IF(AR34=3,1,0)))-(COUNT(N33:AS33))*2*((G33-L33)/10+50)%)*10),SUM(SUM(IF(IF(N34=4,2,IF(N34=3,1,0))+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+IF(AP34=4,2,IF(AP34=3,1,0))+IF(AR34=4,2,IF(AR34=3,1,0)))-(COUNT(N33:AS33))*2*((G33-L33)/10+50)%)*10))</f>
        <v>-43.46</v>
      </c>
      <c r="G33" s="216">
        <v>1225</v>
      </c>
      <c r="H33" s="214">
        <f t="shared" ref="H33" si="227">IF(COUNT(N33:AS33)=0,0,SUM(IF(IF(N34=4,2,IF(N34=3,1,0))+P34=4,2,IF(P34=3,1,0))+IF(R34=4,2,IF(R34=3,1,0))+IF(T34=4,2,IF(T34=3,1,0))+IF(V34=4,2,IF(V34=3,1,0))+IF(X34=4,2,IF(X34=3,1,0))+IF(Z34=4,2,IF(Z34=3,1,0))+IF(AB34=4,2,IF(AB34=3,1,0))+IF(AD34=4,2,IF(AD34=3,1,0))+IF(AF34=4,2,IF(AF34=3,1,0))+IF(AH34=4,2,IF(AH34=3,1,0))+IF(AJ34=4,2,IF(AJ34=3,1,0))+IF(AL34=4,2,IF(AL34=3,1,0))+IF(AN34=4,2,IF(AN34=3,1,0))+IF(AP34=4,2,IF(AP34=3,1,0))+IF(AR34=4,2,IF(AR34=3,1,0)))/((COUNT(N33:AS33))*2)%)</f>
        <v>35.714285714285708</v>
      </c>
      <c r="I33" s="225">
        <f>(G33-L33)</f>
        <v>12.35714285714289</v>
      </c>
      <c r="J33" s="218">
        <v>9</v>
      </c>
      <c r="K33" s="237">
        <f>SUM(N33:AS33)</f>
        <v>17</v>
      </c>
      <c r="L33" s="239">
        <f>(SUM($G$7:$G$38)-G33)/(COUNT($G$7:$G$38)-1)</f>
        <v>1212.6428571428571</v>
      </c>
      <c r="M33" s="223">
        <f>BK39</f>
        <v>78.5</v>
      </c>
      <c r="N33" s="213">
        <f t="shared" ref="N33" si="228">IF(N34+O34=0,"",IF(N34=4,3,IF(N34=3,1,0)))</f>
        <v>3</v>
      </c>
      <c r="O33" s="210"/>
      <c r="P33" s="209">
        <f t="shared" ref="P33" si="229">IF(P34+Q34=0,"",IF(P34=4,3,IF(P34=3,1,0)))</f>
        <v>0</v>
      </c>
      <c r="Q33" s="210"/>
      <c r="R33" s="209">
        <f t="shared" ref="R33" si="230">IF(R34+S34=0,"",IF(R34=4,3,IF(R34=3,1,0)))</f>
        <v>1</v>
      </c>
      <c r="S33" s="210"/>
      <c r="T33" s="209">
        <f t="shared" ref="T33" si="231">IF(T34+U34=0,"",IF(T34=4,3,IF(T34=3,1,0)))</f>
        <v>0</v>
      </c>
      <c r="U33" s="210"/>
      <c r="V33" s="209">
        <f t="shared" ref="V33" si="232">IF(V34+W34=0,"",IF(V34=4,3,IF(V34=3,1,0)))</f>
        <v>0</v>
      </c>
      <c r="W33" s="210"/>
      <c r="X33" s="209">
        <f t="shared" ref="X33" si="233">IF(X34+Y34=0,"",IF(X34=4,3,IF(X34=3,1,0)))</f>
        <v>1</v>
      </c>
      <c r="Y33" s="210"/>
      <c r="Z33" s="209">
        <f t="shared" ref="Z33" si="234">IF(Z34+AA34=0,"",IF(Z34=4,3,IF(Z34=3,1,0)))</f>
        <v>3</v>
      </c>
      <c r="AA33" s="210"/>
      <c r="AB33" s="209">
        <f>IF(AB34+AC34=0,"",IF(AB34=4,3,IF(AB34=3,1,0)))</f>
        <v>3</v>
      </c>
      <c r="AC33" s="210"/>
      <c r="AD33" s="209">
        <f t="shared" ref="AD33" si="235">IF(AD34+AE34=0,"",IF(AD34=4,3,IF(AD34=3,1,0)))</f>
        <v>3</v>
      </c>
      <c r="AE33" s="210"/>
      <c r="AF33" s="209">
        <f t="shared" ref="AF33" si="236">IF(AF34+AG34=0,"",IF(AF34=4,3,IF(AF34=3,1,0)))</f>
        <v>0</v>
      </c>
      <c r="AG33" s="210"/>
      <c r="AH33" s="209">
        <f t="shared" ref="AH33" si="237">IF(AH34+AI34=0,"",IF(AH34=4,3,IF(AH34=3,1,0)))</f>
        <v>0</v>
      </c>
      <c r="AI33" s="210"/>
      <c r="AJ33" s="209">
        <f t="shared" ref="AJ33" si="238">IF(AJ34+AK34=0,"",IF(AJ34=4,3,IF(AJ34=3,1,0)))</f>
        <v>0</v>
      </c>
      <c r="AK33" s="210"/>
      <c r="AL33" s="209">
        <f t="shared" ref="AL33" si="239">IF(AL34+AM34=0,"",IF(AL34=4,3,IF(AL34=3,1,0)))</f>
        <v>3</v>
      </c>
      <c r="AM33" s="210"/>
      <c r="AN33" s="85"/>
      <c r="AO33" s="86"/>
      <c r="AP33" s="209">
        <f t="shared" ref="AP33" si="240">IF(AP34+AQ34=0,"",IF(AP34=4,3,IF(AP34=3,1,0)))</f>
        <v>0</v>
      </c>
      <c r="AQ33" s="210"/>
      <c r="AR33" s="209" t="str">
        <f t="shared" ref="AR33" si="241">IF(AR34+AS34=0,"",IF(AR34=4,3,IF(AR34=3,1,0)))</f>
        <v/>
      </c>
      <c r="AS33" s="210"/>
      <c r="AT33" s="120">
        <f>SUM(AT34/AU34)</f>
        <v>0.97222222222222221</v>
      </c>
      <c r="AU33" s="110"/>
      <c r="AV33" s="235">
        <v>14</v>
      </c>
      <c r="AX33" s="205">
        <f>IF($N33=1,$K33/2)+IF($N33=0,$K33)</f>
        <v>0</v>
      </c>
      <c r="AY33" s="205">
        <f>IF($P33=1,$K33/2)+IF($P33=0,$K33)</f>
        <v>17</v>
      </c>
      <c r="AZ33" s="205">
        <f>IF($R33=1,$K33/2)+IF($R33=0,$K33)</f>
        <v>8.5</v>
      </c>
      <c r="BA33" s="205">
        <f>IF($T33=1,$K33/2)+IF($T33=0,$K33)</f>
        <v>17</v>
      </c>
      <c r="BB33" s="205">
        <f>IF($V33=1,$K33/2)+IF($V33=0,$K33)</f>
        <v>17</v>
      </c>
      <c r="BC33" s="205">
        <f>IF($X33=1,$K33/2)+IF($X33=0,$K33)</f>
        <v>8.5</v>
      </c>
      <c r="BD33" s="205">
        <f>IF($Z33=1,$K33/2)+IF($Z33=0,$K33)</f>
        <v>0</v>
      </c>
      <c r="BE33" s="205">
        <f>IF($AB33=1,$K33/2)+IF($AB33=0,$K33)</f>
        <v>0</v>
      </c>
      <c r="BF33" s="205">
        <f>IF($AD33=1,$K33/2)+IF($AD33=0,$K33)</f>
        <v>0</v>
      </c>
      <c r="BG33" s="205">
        <f>IF($AF33=1,$K33/2)+IF($AF33=0,$K33)</f>
        <v>17</v>
      </c>
      <c r="BH33" s="205">
        <f>IF($AH33=1,$K33/2)+IF($AH33=0,$K33)</f>
        <v>17</v>
      </c>
      <c r="BI33" s="205">
        <f>IF($AJ33=1,$K33/2)+IF($AJ33=0,$K33)</f>
        <v>17</v>
      </c>
      <c r="BJ33" s="205">
        <f>IF($AL33=1,$K33/2)+IF($AL33=0,$K33)</f>
        <v>0</v>
      </c>
      <c r="BK33" s="206"/>
      <c r="BL33" s="205">
        <f>IF($AP33=1,$K33/2)+IF($AP33=0,$K33)</f>
        <v>17</v>
      </c>
      <c r="BM33" s="205">
        <f>IF($AR33=1,$K33/2)+IF($AR33=0,$K33)</f>
        <v>0</v>
      </c>
    </row>
    <row r="34" spans="1:65" x14ac:dyDescent="0.25">
      <c r="A34" s="227"/>
      <c r="B34" s="229"/>
      <c r="C34" s="231"/>
      <c r="D34" s="233"/>
      <c r="E34" s="217"/>
      <c r="F34" s="234"/>
      <c r="G34" s="234"/>
      <c r="H34" s="215"/>
      <c r="I34" s="217"/>
      <c r="J34" s="219"/>
      <c r="K34" s="238"/>
      <c r="L34" s="217"/>
      <c r="M34" s="224"/>
      <c r="N34" s="20">
        <v>4</v>
      </c>
      <c r="O34" s="21">
        <v>0</v>
      </c>
      <c r="P34" s="20">
        <v>1</v>
      </c>
      <c r="Q34" s="21">
        <v>4</v>
      </c>
      <c r="R34" s="20">
        <v>3</v>
      </c>
      <c r="S34" s="21">
        <v>3</v>
      </c>
      <c r="T34" s="20">
        <v>1</v>
      </c>
      <c r="U34" s="21">
        <v>4</v>
      </c>
      <c r="V34" s="20">
        <v>0</v>
      </c>
      <c r="W34" s="21">
        <v>4</v>
      </c>
      <c r="X34" s="20">
        <v>3</v>
      </c>
      <c r="Y34" s="21">
        <v>3</v>
      </c>
      <c r="Z34" s="20">
        <v>4</v>
      </c>
      <c r="AA34" s="21">
        <v>0</v>
      </c>
      <c r="AB34" s="22">
        <v>4</v>
      </c>
      <c r="AC34" s="23">
        <v>1</v>
      </c>
      <c r="AD34" s="20">
        <v>4</v>
      </c>
      <c r="AE34" s="21">
        <v>0</v>
      </c>
      <c r="AF34" s="20">
        <v>2</v>
      </c>
      <c r="AG34" s="21">
        <v>4</v>
      </c>
      <c r="AH34" s="20">
        <v>1</v>
      </c>
      <c r="AI34" s="21">
        <v>4</v>
      </c>
      <c r="AJ34" s="20">
        <v>2</v>
      </c>
      <c r="AK34" s="21">
        <v>4</v>
      </c>
      <c r="AL34" s="20">
        <v>4</v>
      </c>
      <c r="AM34" s="21">
        <v>1</v>
      </c>
      <c r="AN34" s="90"/>
      <c r="AO34" s="91"/>
      <c r="AP34" s="20">
        <v>2</v>
      </c>
      <c r="AQ34" s="21">
        <v>4</v>
      </c>
      <c r="AR34" s="20"/>
      <c r="AS34" s="21"/>
      <c r="AT34" s="31">
        <f>SUM($AR34,$AP34,$AN34,$AL34,$AJ34,$AH34,$AF34,$AD34,$AB34,$Z34,$X34,$V34,$T34,$R34,$P34,$N34,)</f>
        <v>35</v>
      </c>
      <c r="AU34" s="25">
        <f>SUM($AS34,$AQ34,$AO34,$AM34,$AK34,$AI34,$AG34,$AE34,$AC34,$AA34,$Y34,$W34,$U34,$S34,$Q34,$O34,)</f>
        <v>36</v>
      </c>
      <c r="AV34" s="236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7"/>
      <c r="BL34" s="205"/>
      <c r="BM34" s="205"/>
    </row>
    <row r="35" spans="1:65" ht="15.75" x14ac:dyDescent="0.25">
      <c r="A35" s="226">
        <v>15</v>
      </c>
      <c r="B35" s="240" t="s">
        <v>98</v>
      </c>
      <c r="C35" s="230" t="s">
        <v>20</v>
      </c>
      <c r="D35" s="232"/>
      <c r="E35" s="222">
        <f t="shared" ref="E35" si="242">IF(G35="",0,IF(F35+G35&lt;1000,1000,F35+G35))</f>
        <v>1014.04</v>
      </c>
      <c r="F35" s="216">
        <f t="shared" ref="F35" si="243">IF(I35&gt;150,IF(H35&gt;=65,0,SUM(SUM(IF(IF(N36=4,2,IF(N36=3,1,0))+P36=4,2,IF(P36=3,1,0))+IF(R36=4,2,IF(R36=3,1,0))+IF(T36=4,2,IF(T36=3,1,0))+IF(V36=4,2,IF(V36=3,1,0))+IF(X36=4,2,IF(X36=3,1,0))+IF(Z36=4,2,IF(Z36=3,1,0))+IF(AB36=4,2,IF(AB36=3,1,0))+IF(AD36=4,2,IF(AD36=3,1,0))+IF(AF36=4,2,IF(AF36=3,1,0))+IF(AH36=4,2,IF(AH36=3,1,0))+IF(AJ36=4,2,IF(AJ36=3,1,0))+IF(AL36=4,2,IF(AL36=3,1,0))+IF(AN36=4,2,IF(AN36=3,1,0))+IF(AP36=4,2,IF(AP36=3,1,0))+IF(AR36=4,2,IF(AR36=3,1,0)))-(COUNT(N35:AS35))*2*(15+50)%)*10),IF(I35&lt;-150,IF((SUM(IF(IF(N36=4,2,IF(N36=3,1,0))+P36=4,2,IF(P36=3,1,0))+IF(R36=4,2,IF(R36=3,1,0))+IF(T36=4,2,IF(T36=3,1,0))+IF(V36=4,2,IF(V36=3,1,0))+IF(X36=4,2,IF(X36=3,1,0))+IF(Z36=4,2,IF(Z36=3,1,0))+IF(AB36=4,2,IF(AB36=3,1,0))+IF(AD36=4,2,IF(AD36=3,1,0))+IF(AF36=4,2,IF(AF36=3,1,0))+IF(AH36=4,2,IF(AH36=3,1,0))+IF(AJ36=4,2,IF(AJ36=3,1,0))+IF(AL36=4,2,IF(AL36=3,1,0))+IF(AN36=4,2,IF(AN36=3,1,0))+IF(AP36=4,2,IF(AP36=3,1,0))+IF(AR36=4,2,IF(AR36=3,1,0)))-(COUNT(N35:AS35))*2*((G35-L35)/10+50)%)*10&lt;1,0,SUM(SUM(IF(IF(N36=4,2,IF(N36=3,1,0))+P36=4,2,IF(P36=3,1,0))+IF(R36=4,2,IF(R36=3,1,0))+IF(T36=4,2,IF(T36=3,1,0))+IF(V36=4,2,IF(V36=3,1,0))+IF(X36=4,2,IF(X36=3,1,0))+IF(Z36=4,2,IF(Z36=3,1,0))+IF(AB36=4,2,IF(AB36=3,1,0))+IF(AD36=4,2,IF(AD36=3,1,0))+IF(AF36=4,2,IF(AF36=3,1,0))+IF(AH36=4,2,IF(AH36=3,1,0))+IF(AJ36=4,2,IF(AJ36=3,1,0))+IF(AL36=4,2,IF(AL36=3,1,0))+IF(AN36=4,2,IF(AN36=3,1,0))+IF(AP36=4,2,IF(AP36=3,1,0))+IF(AR36=4,2,IF(AR36=3,1,0)))-(COUNT(N35:AS35))*2*((G35-L35)/10+50)%)*10),SUM(SUM(IF(IF(N36=4,2,IF(N36=3,1,0))+P36=4,2,IF(P36=3,1,0))+IF(R36=4,2,IF(R36=3,1,0))+IF(T36=4,2,IF(T36=3,1,0))+IF(V36=4,2,IF(V36=3,1,0))+IF(X36=4,2,IF(X36=3,1,0))+IF(Z36=4,2,IF(Z36=3,1,0))+IF(AB36=4,2,IF(AB36=3,1,0))+IF(AD36=4,2,IF(AD36=3,1,0))+IF(AF36=4,2,IF(AF36=3,1,0))+IF(AH36=4,2,IF(AH36=3,1,0))+IF(AJ36=4,2,IF(AJ36=3,1,0))+IF(AL36=4,2,IF(AL36=3,1,0))+IF(AN36=4,2,IF(AN36=3,1,0))+IF(AP36=4,2,IF(AP36=3,1,0))+IF(AR36=4,2,IF(AR36=3,1,0)))-(COUNT(N35:AS35))*2*((G35-L35)/10+50)%)*10))</f>
        <v>14.040000000000017</v>
      </c>
      <c r="G35" s="216">
        <v>1000</v>
      </c>
      <c r="H35" s="214">
        <f t="shared" ref="H35" si="244">IF(COUNT(N35:AS35)=0,0,SUM(IF(IF(N36=4,2,IF(N36=3,1,0))+P36=4,2,IF(P36=3,1,0))+IF(R36=4,2,IF(R36=3,1,0))+IF(T36=4,2,IF(T36=3,1,0))+IF(V36=4,2,IF(V36=3,1,0))+IF(X36=4,2,IF(X36=3,1,0))+IF(Z36=4,2,IF(Z36=3,1,0))+IF(AB36=4,2,IF(AB36=3,1,0))+IF(AD36=4,2,IF(AD36=3,1,0))+IF(AF36=4,2,IF(AF36=3,1,0))+IF(AH36=4,2,IF(AH36=3,1,0))+IF(AJ36=4,2,IF(AJ36=3,1,0))+IF(AL36=4,2,IF(AL36=3,1,0))+IF(AN36=4,2,IF(AN36=3,1,0))+IF(AP36=4,2,IF(AP36=3,1,0))+IF(AR36=4,2,IF(AR36=3,1,0)))/((COUNT(N35:AS35))*2)%)</f>
        <v>32.142857142857139</v>
      </c>
      <c r="I35" s="225">
        <f>(G35-L35)</f>
        <v>-228.71428571428578</v>
      </c>
      <c r="J35" s="218">
        <v>12</v>
      </c>
      <c r="K35" s="237">
        <f>SUM(N35:AS35)</f>
        <v>14</v>
      </c>
      <c r="L35" s="239">
        <f>(SUM($G$7:$G$38)-G35)/(COUNT($G$7:$G$38)-1)</f>
        <v>1228.7142857142858</v>
      </c>
      <c r="M35" s="223">
        <f>BL39</f>
        <v>52</v>
      </c>
      <c r="N35" s="213">
        <f t="shared" ref="N35" si="245">IF(N36+O36=0,"",IF(N36=4,3,IF(N36=3,1,0)))</f>
        <v>1</v>
      </c>
      <c r="O35" s="210"/>
      <c r="P35" s="209">
        <f t="shared" ref="P35" si="246">IF(P36+Q36=0,"",IF(P36=4,3,IF(P36=3,1,0)))</f>
        <v>0</v>
      </c>
      <c r="Q35" s="210"/>
      <c r="R35" s="209">
        <f t="shared" ref="R35" si="247">IF(R36+S36=0,"",IF(R36=4,3,IF(R36=3,1,0)))</f>
        <v>0</v>
      </c>
      <c r="S35" s="210"/>
      <c r="T35" s="209">
        <f t="shared" ref="T35" si="248">IF(T36+U36=0,"",IF(T36=4,3,IF(T36=3,1,0)))</f>
        <v>3</v>
      </c>
      <c r="U35" s="210"/>
      <c r="V35" s="209">
        <f t="shared" ref="V35" si="249">IF(V36+W36=0,"",IF(V36=4,3,IF(V36=3,1,0)))</f>
        <v>0</v>
      </c>
      <c r="W35" s="210"/>
      <c r="X35" s="209">
        <f t="shared" ref="X35" si="250">IF(X36+Y36=0,"",IF(X36=4,3,IF(X36=3,1,0)))</f>
        <v>0</v>
      </c>
      <c r="Y35" s="210"/>
      <c r="Z35" s="209">
        <f t="shared" ref="Z35" si="251">IF(Z36+AA36=0,"",IF(Z36=4,3,IF(Z36=3,1,0)))</f>
        <v>3</v>
      </c>
      <c r="AA35" s="210"/>
      <c r="AB35" s="209">
        <f t="shared" ref="AB35" si="252">IF(AB36+AC36=0,"",IF(AB36=4,3,IF(AB36=3,1,0)))</f>
        <v>3</v>
      </c>
      <c r="AC35" s="210"/>
      <c r="AD35" s="209">
        <f t="shared" ref="AD35" si="253">IF(AD36+AE36=0,"",IF(AD36=4,3,IF(AD36=3,1,0)))</f>
        <v>1</v>
      </c>
      <c r="AE35" s="210"/>
      <c r="AF35" s="209">
        <f t="shared" ref="AF35" si="254">IF(AF36+AG36=0,"",IF(AF36=4,3,IF(AF36=3,1,0)))</f>
        <v>0</v>
      </c>
      <c r="AG35" s="210"/>
      <c r="AH35" s="209">
        <f t="shared" ref="AH35" si="255">IF(AH36+AI36=0,"",IF(AH36=4,3,IF(AH36=3,1,0)))</f>
        <v>0</v>
      </c>
      <c r="AI35" s="210"/>
      <c r="AJ35" s="209">
        <f t="shared" ref="AJ35" si="256">IF(AJ36+AK36=0,"",IF(AJ36=4,3,IF(AJ36=3,1,0)))</f>
        <v>0</v>
      </c>
      <c r="AK35" s="210"/>
      <c r="AL35" s="209">
        <f t="shared" ref="AL35" si="257">IF(AL36+AM36=0,"",IF(AL36=4,3,IF(AL36=3,1,0)))</f>
        <v>0</v>
      </c>
      <c r="AM35" s="210"/>
      <c r="AN35" s="209">
        <f t="shared" ref="AN35" si="258">IF(AN36+AO36=0,"",IF(AN36=4,3,IF(AN36=3,1,0)))</f>
        <v>3</v>
      </c>
      <c r="AO35" s="210"/>
      <c r="AP35" s="85"/>
      <c r="AQ35" s="86"/>
      <c r="AR35" s="209" t="str">
        <f>IF(AR36+AS36=0,"",IF(AR36=4,3,IF(AR36=3,1,0)))</f>
        <v/>
      </c>
      <c r="AS35" s="210"/>
      <c r="AT35" s="120">
        <f>SUM(AT36/AU36)</f>
        <v>0.62790697674418605</v>
      </c>
      <c r="AU35" s="110"/>
      <c r="AV35" s="235">
        <v>11</v>
      </c>
      <c r="AX35" s="205">
        <f>IF($N35=1,$K35/2)+IF($N35=0,$K35)</f>
        <v>7</v>
      </c>
      <c r="AY35" s="205">
        <f>IF($P35=1,$K35/2)+IF($P35=0,$K35)</f>
        <v>14</v>
      </c>
      <c r="AZ35" s="205">
        <f>IF($R35=1,$K35/2)+IF($R35=0,$K35)</f>
        <v>14</v>
      </c>
      <c r="BA35" s="205">
        <f>IF($T35=1,$K35/2)+IF($T35=0,$K35)</f>
        <v>0</v>
      </c>
      <c r="BB35" s="205">
        <f>IF($V35=1,$K35/2)+IF($V35=0,$K35)</f>
        <v>14</v>
      </c>
      <c r="BC35" s="205">
        <f>IF($X35=1,$K35/2)+IF($X35=0,$K35)</f>
        <v>14</v>
      </c>
      <c r="BD35" s="205">
        <f>IF($Z35=1,$K35/2)+IF($Z35=0,$K35)</f>
        <v>0</v>
      </c>
      <c r="BE35" s="205">
        <f>IF($AB35=1,$K35/2)+IF($AB35=0,$K35)</f>
        <v>0</v>
      </c>
      <c r="BF35" s="205">
        <f>IF($AD35=1,$K35/2)+IF($AD35=0,$K35)</f>
        <v>7</v>
      </c>
      <c r="BG35" s="205">
        <f>IF($AF35=1,$K35/2)+IF($AF35=0,$K35)</f>
        <v>14</v>
      </c>
      <c r="BH35" s="205">
        <f>IF($AH35=1,$K35/2)+IF($AH35=0,$K35)</f>
        <v>14</v>
      </c>
      <c r="BI35" s="205">
        <f>IF($AJ35=1,$K35/2)+IF($AJ35=0,$K35)</f>
        <v>14</v>
      </c>
      <c r="BJ35" s="205">
        <f>IF($AL35=1,$K35/2)+IF($AL35=0,$K35)</f>
        <v>14</v>
      </c>
      <c r="BK35" s="205">
        <f>IF($AN35=1,$K35/2)+IF($AN35=0,$K35)</f>
        <v>0</v>
      </c>
      <c r="BL35" s="206"/>
      <c r="BM35" s="205">
        <f>IF($AR35=1,$K35/2)+IF($AR35=0,$K35)</f>
        <v>0</v>
      </c>
    </row>
    <row r="36" spans="1:65" x14ac:dyDescent="0.25">
      <c r="A36" s="227"/>
      <c r="B36" s="241"/>
      <c r="C36" s="231"/>
      <c r="D36" s="233"/>
      <c r="E36" s="239"/>
      <c r="F36" s="234"/>
      <c r="G36" s="234"/>
      <c r="H36" s="215"/>
      <c r="I36" s="217"/>
      <c r="J36" s="219"/>
      <c r="K36" s="238"/>
      <c r="L36" s="217"/>
      <c r="M36" s="224"/>
      <c r="N36" s="20">
        <v>3</v>
      </c>
      <c r="O36" s="21">
        <v>3</v>
      </c>
      <c r="P36" s="20">
        <v>0</v>
      </c>
      <c r="Q36" s="21">
        <v>4</v>
      </c>
      <c r="R36" s="20">
        <v>1</v>
      </c>
      <c r="S36" s="21">
        <v>4</v>
      </c>
      <c r="T36" s="20">
        <v>4</v>
      </c>
      <c r="U36" s="21">
        <v>2</v>
      </c>
      <c r="V36" s="20">
        <v>0</v>
      </c>
      <c r="W36" s="21">
        <v>4</v>
      </c>
      <c r="X36" s="20">
        <v>0</v>
      </c>
      <c r="Y36" s="21">
        <v>4</v>
      </c>
      <c r="Z36" s="22">
        <v>4</v>
      </c>
      <c r="AA36" s="23">
        <v>1</v>
      </c>
      <c r="AB36" s="22">
        <v>4</v>
      </c>
      <c r="AC36" s="23">
        <v>0</v>
      </c>
      <c r="AD36" s="22">
        <v>3</v>
      </c>
      <c r="AE36" s="23">
        <v>3</v>
      </c>
      <c r="AF36" s="22">
        <v>1</v>
      </c>
      <c r="AG36" s="23">
        <v>4</v>
      </c>
      <c r="AH36" s="22">
        <v>1</v>
      </c>
      <c r="AI36" s="23">
        <v>4</v>
      </c>
      <c r="AJ36" s="22">
        <v>1</v>
      </c>
      <c r="AK36" s="23">
        <v>4</v>
      </c>
      <c r="AL36" s="22">
        <v>1</v>
      </c>
      <c r="AM36" s="23">
        <v>4</v>
      </c>
      <c r="AN36" s="22">
        <v>4</v>
      </c>
      <c r="AO36" s="23">
        <v>2</v>
      </c>
      <c r="AP36" s="90"/>
      <c r="AQ36" s="91"/>
      <c r="AR36" s="20"/>
      <c r="AS36" s="21"/>
      <c r="AT36" s="31">
        <f>SUM($AR36,$AP36,$AN36,$AL36,$AJ36,$AH36,$AF36,$AD36,$AB36,$Z36,$X36,$V36,$T36,$R36,$P36,$N36,)</f>
        <v>27</v>
      </c>
      <c r="AU36" s="25">
        <f>SUM($AS36,$AQ36,$AO36,$AM36,$AK36,$AI36,$AG36,$AE36,$AC36,$AA36,$Y36,$W36,$U36,$S36,$Q36,$O36,)</f>
        <v>43</v>
      </c>
      <c r="AV36" s="236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7"/>
      <c r="BM36" s="205"/>
    </row>
    <row r="37" spans="1:65" ht="15.75" x14ac:dyDescent="0.25">
      <c r="A37" s="226">
        <v>16</v>
      </c>
      <c r="B37" s="228"/>
      <c r="C37" s="230"/>
      <c r="D37" s="232"/>
      <c r="E37" s="222">
        <f>IF(G37="",0,IF(F37+G37&lt;1000,1000,F37+G37))</f>
        <v>0</v>
      </c>
      <c r="F37" s="225">
        <f>IF(I37&gt;150,IF(H37&gt;=65,0,SUM(SUM(IF(IF(N38=4,2,IF(N38=3,1,0))+P38=4,2,IF(P38=3,1,0))+IF(R38=4,2,IF(R38=3,1,0))+IF(T38=4,2,IF(T38=3,1,0))+IF(V38=4,2,IF(V38=3,1,0))+IF(X38=4,2,IF(X38=3,1,0))+IF(Z38=4,2,IF(Z38=3,1,0))+IF(AB38=4,2,IF(AB38=3,1,0))+IF(AD38=4,2,IF(AD38=3,1,0))+IF(AF38=4,2,IF(AF38=3,1,0))+IF(AH38=4,2,IF(AH38=3,1,0))+IF(AJ38=4,2,IF(AJ38=3,1,0))+IF(AL38=4,2,IF(AL38=3,1,0))+IF(AN38=4,2,IF(AN38=3,1,0))+IF(AP38=4,2,IF(AP38=3,1,0))+IF(AR38=4,2,IF(AR38=3,1,0)))-(COUNT(N37:AS37))*2*(15+50)%)*10),IF(I37&lt;-150,IF((SUM(IF(IF(N38=4,2,IF(N38=3,1,0))+P38=4,2,IF(P38=3,1,0))+IF(R38=4,2,IF(R38=3,1,0))+IF(T38=4,2,IF(T38=3,1,0))+IF(V38=4,2,IF(V38=3,1,0))+IF(X38=4,2,IF(X38=3,1,0))+IF(Z38=4,2,IF(Z38=3,1,0))+IF(AB38=4,2,IF(AB38=3,1,0))+IF(AD38=4,2,IF(AD38=3,1,0))+IF(AF38=4,2,IF(AF38=3,1,0))+IF(AH38=4,2,IF(AH38=3,1,0))+IF(AJ38=4,2,IF(AJ38=3,1,0))+IF(AL38=4,2,IF(AL38=3,1,0))+IF(AN38=4,2,IF(AN38=3,1,0))+IF(AP38=4,2,IF(AP38=3,1,0))+IF(AR38=4,2,IF(AR38=3,1,0)))-(COUNT(N37:AS37))*2*((G37-L37)/10+50)%)*10&lt;1,0,SUM(SUM(IF(IF(N38=4,2,IF(N38=3,1,0))+P38=4,2,IF(P38=3,1,0))+IF(R38=4,2,IF(R38=3,1,0))+IF(T38=4,2,IF(T38=3,1,0))+IF(V38=4,2,IF(V38=3,1,0))+IF(X38=4,2,IF(X38=3,1,0))+IF(Z38=4,2,IF(Z38=3,1,0))+IF(AB38=4,2,IF(AB38=3,1,0))+IF(AD38=4,2,IF(AD38=3,1,0))+IF(AF38=4,2,IF(AF38=3,1,0))+IF(AH38=4,2,IF(AH38=3,1,0))+IF(AJ38=4,2,IF(AJ38=3,1,0))+IF(AL38=4,2,IF(AL38=3,1,0))+IF(AN38=4,2,IF(AN38=3,1,0))+IF(AP38=4,2,IF(AP38=3,1,0))+IF(AR38=4,2,IF(AR38=3,1,0)))-(COUNT(N37:AS37))*2*((G37-L37)/10+50)%)*10),SUM(SUM(IF(IF(N38=4,2,IF(N38=3,1,0))+P38=4,2,IF(P38=3,1,0))+IF(R38=4,2,IF(R38=3,1,0))+IF(T38=4,2,IF(T38=3,1,0))+IF(V38=4,2,IF(V38=3,1,0))+IF(X38=4,2,IF(X38=3,1,0))+IF(Z38=4,2,IF(Z38=3,1,0))+IF(AB38=4,2,IF(AB38=3,1,0))+IF(AD38=4,2,IF(AD38=3,1,0))+IF(AF38=4,2,IF(AF38=3,1,0))+IF(AH38=4,2,IF(AH38=3,1,0))+IF(AJ38=4,2,IF(AJ38=3,1,0))+IF(AL38=4,2,IF(AL38=3,1,0))+IF(AN38=4,2,IF(AN38=3,1,0))+IF(AP38=4,2,IF(AP38=3,1,0))+IF(AR38=4,2,IF(AR38=3,1,0)))-(COUNT(N37:AS37))*2*((G37-L37)/10+50)%)*10))</f>
        <v>0</v>
      </c>
      <c r="G37" s="225"/>
      <c r="H37" s="214">
        <f>IF(COUNT(N37:AS37)=0,0,SUM(IF(IF(N38=4,2,IF(N38=3,1,0))+P38=4,2,IF(P38=3,1,0))+IF(R38=4,2,IF(R38=3,1,0))+IF(T38=4,2,IF(T38=3,1,0))+IF(V38=4,2,IF(V38=3,1,0))+IF(X38=4,2,IF(X38=3,1,0))+IF(Z38=4,2,IF(Z38=3,1,0))+IF(AB38=4,2,IF(AB38=3,1,0))+IF(AD38=4,2,IF(AD38=3,1,0))+IF(AF38=4,2,IF(AF38=3,1,0))+IF(AH38=4,2,IF(AH38=3,1,0))+IF(AJ38=4,2,IF(AJ38=3,1,0))+IF(AL38=4,2,IF(AL38=3,1,0))+IF(AN38=4,2,IF(AN38=3,1,0))+IF(AP38=4,2,IF(AP38=3,1,0))+IF(AR38=4,2,IF(AR38=3,1,0)))/((COUNT(N37:AS37))*2)%)</f>
        <v>0</v>
      </c>
      <c r="I37" s="216">
        <f>(G37-L37)</f>
        <v>-1300.1428571428571</v>
      </c>
      <c r="J37" s="218"/>
      <c r="K37" s="220">
        <f>SUM(N37:AS37)</f>
        <v>0</v>
      </c>
      <c r="L37" s="222">
        <f>(SUM($G$7:$G$38)-G37)/(COUNT($G$7:$G$38)-1)</f>
        <v>1300.1428571428571</v>
      </c>
      <c r="M37" s="223">
        <f>BM39</f>
        <v>0</v>
      </c>
      <c r="N37" s="213" t="str">
        <f t="shared" ref="N37" si="259">IF(N38+O38=0,"",IF(N38=4,3,IF(N38=3,1,0)))</f>
        <v/>
      </c>
      <c r="O37" s="210"/>
      <c r="P37" s="209" t="str">
        <f t="shared" ref="P37" si="260">IF(P38+Q38=0,"",IF(P38=4,3,IF(P38=3,1,0)))</f>
        <v/>
      </c>
      <c r="Q37" s="210"/>
      <c r="R37" s="209" t="str">
        <f t="shared" ref="R37" si="261">IF(R38+S38=0,"",IF(R38=4,3,IF(R38=3,1,0)))</f>
        <v/>
      </c>
      <c r="S37" s="210"/>
      <c r="T37" s="209" t="str">
        <f t="shared" ref="T37" si="262">IF(T38+U38=0,"",IF(T38=4,3,IF(T38=3,1,0)))</f>
        <v/>
      </c>
      <c r="U37" s="210"/>
      <c r="V37" s="209" t="str">
        <f t="shared" ref="V37" si="263">IF(V38+W38=0,"",IF(V38=4,3,IF(V38=3,1,0)))</f>
        <v/>
      </c>
      <c r="W37" s="210"/>
      <c r="X37" s="209" t="str">
        <f t="shared" ref="X37" si="264">IF(X38+Y38=0,"",IF(X38=4,3,IF(X38=3,1,0)))</f>
        <v/>
      </c>
      <c r="Y37" s="210"/>
      <c r="Z37" s="209" t="str">
        <f t="shared" ref="Z37" si="265">IF(Z38+AA38=0,"",IF(Z38=4,3,IF(Z38=3,1,0)))</f>
        <v/>
      </c>
      <c r="AA37" s="210"/>
      <c r="AB37" s="209" t="str">
        <f t="shared" ref="AB37" si="266">IF(AB38+AC38=0,"",IF(AB38=4,3,IF(AB38=3,1,0)))</f>
        <v/>
      </c>
      <c r="AC37" s="210"/>
      <c r="AD37" s="209" t="str">
        <f t="shared" ref="AD37" si="267">IF(AD38+AE38=0,"",IF(AD38=4,3,IF(AD38=3,1,0)))</f>
        <v/>
      </c>
      <c r="AE37" s="210"/>
      <c r="AF37" s="209" t="str">
        <f t="shared" ref="AF37" si="268">IF(AF38+AG38=0,"",IF(AF38=4,3,IF(AF38=3,1,0)))</f>
        <v/>
      </c>
      <c r="AG37" s="210"/>
      <c r="AH37" s="209" t="str">
        <f t="shared" ref="AH37" si="269">IF(AH38+AI38=0,"",IF(AH38=4,3,IF(AH38=3,1,0)))</f>
        <v/>
      </c>
      <c r="AI37" s="210"/>
      <c r="AJ37" s="209" t="str">
        <f t="shared" ref="AJ37" si="270">IF(AJ38+AK38=0,"",IF(AJ38=4,3,IF(AJ38=3,1,0)))</f>
        <v/>
      </c>
      <c r="AK37" s="210"/>
      <c r="AL37" s="209" t="str">
        <f t="shared" ref="AL37" si="271">IF(AL38+AM38=0,"",IF(AL38=4,3,IF(AL38=3,1,0)))</f>
        <v/>
      </c>
      <c r="AM37" s="210"/>
      <c r="AN37" s="209" t="str">
        <f t="shared" ref="AN37" si="272">IF(AN38+AO38=0,"",IF(AN38=4,3,IF(AN38=3,1,0)))</f>
        <v/>
      </c>
      <c r="AO37" s="210"/>
      <c r="AP37" s="112" t="str">
        <f t="shared" ref="AP37" si="273">IF(AP38+AQ38=0,"",IF(AP38=4,3,IF(AP38=3,1,0)))</f>
        <v/>
      </c>
      <c r="AQ37" s="108"/>
      <c r="AR37" s="85"/>
      <c r="AS37" s="86"/>
      <c r="AT37" s="109" t="e">
        <f>SUM(AT38/AU38)</f>
        <v>#DIV/0!</v>
      </c>
      <c r="AU37" s="110"/>
      <c r="AV37" s="211"/>
      <c r="AW37" s="92"/>
      <c r="AX37" s="205">
        <f>IF($N37=1,$K37/2)+IF($N37=0,$K37)</f>
        <v>0</v>
      </c>
      <c r="AY37" s="205">
        <f>IF($P37=1,$K37/2)+IF($P37=0,$K37)</f>
        <v>0</v>
      </c>
      <c r="AZ37" s="205">
        <f>IF($R37=1,$K37/2)+IF($R37=0,$K37)</f>
        <v>0</v>
      </c>
      <c r="BA37" s="205">
        <f>IF($T37=1,$K37/2)+IF($T37=0,$K37)</f>
        <v>0</v>
      </c>
      <c r="BB37" s="205">
        <f>IF($V37=1,$K37/2)+IF($V37=0,$K37)</f>
        <v>0</v>
      </c>
      <c r="BC37" s="205">
        <f>IF($X37=1,$K37/2)+IF($X37=0,$K37)</f>
        <v>0</v>
      </c>
      <c r="BD37" s="205">
        <f>IF($Z37=1,$K37/2)+IF($Z37=0,$K37)</f>
        <v>0</v>
      </c>
      <c r="BE37" s="205">
        <f>IF($AB37=1,$K37/2)+IF($AB37=0,$K37)</f>
        <v>0</v>
      </c>
      <c r="BF37" s="205">
        <f>IF($AD37=1,$K37/2)+IF($AD37=0,$K37)</f>
        <v>0</v>
      </c>
      <c r="BG37" s="205">
        <f>IF($AF37=1,$K37/2)+IF($AF37=0,$K37)</f>
        <v>0</v>
      </c>
      <c r="BH37" s="205">
        <f>IF($AH37=1,$K37/2)+IF($AH37=0,$K37)</f>
        <v>0</v>
      </c>
      <c r="BI37" s="205">
        <f>IF($AJ37=1,$K37/2)+IF($AJ37=0,$K37)</f>
        <v>0</v>
      </c>
      <c r="BJ37" s="205">
        <f>IF($AL37=1,$K37/2)+IF($AL37=0,$K37)</f>
        <v>0</v>
      </c>
      <c r="BK37" s="205">
        <f>IF($AN37=1,$K37/2)+IF($AN37=0,$K37)</f>
        <v>0</v>
      </c>
      <c r="BL37" s="205">
        <f>IF($AP37=1,$K37/2)+IF($AP37=0,$K37)</f>
        <v>0</v>
      </c>
      <c r="BM37" s="206"/>
    </row>
    <row r="38" spans="1:65" x14ac:dyDescent="0.25">
      <c r="A38" s="227"/>
      <c r="B38" s="229"/>
      <c r="C38" s="231"/>
      <c r="D38" s="233"/>
      <c r="E38" s="217"/>
      <c r="F38" s="234"/>
      <c r="G38" s="234"/>
      <c r="H38" s="215"/>
      <c r="I38" s="217"/>
      <c r="J38" s="219"/>
      <c r="K38" s="221"/>
      <c r="L38" s="217"/>
      <c r="M38" s="224"/>
      <c r="N38" s="93"/>
      <c r="O38" s="94"/>
      <c r="P38" s="93"/>
      <c r="Q38" s="94"/>
      <c r="R38" s="93"/>
      <c r="S38" s="94"/>
      <c r="T38" s="93"/>
      <c r="U38" s="94"/>
      <c r="V38" s="93"/>
      <c r="W38" s="94"/>
      <c r="X38" s="93"/>
      <c r="Y38" s="94"/>
      <c r="Z38" s="93"/>
      <c r="AA38" s="94"/>
      <c r="AB38" s="93"/>
      <c r="AC38" s="94"/>
      <c r="AD38" s="93"/>
      <c r="AE38" s="94"/>
      <c r="AF38" s="93"/>
      <c r="AG38" s="94"/>
      <c r="AH38" s="95"/>
      <c r="AI38" s="96"/>
      <c r="AJ38" s="93"/>
      <c r="AK38" s="94"/>
      <c r="AL38" s="93"/>
      <c r="AM38" s="94"/>
      <c r="AN38" s="93"/>
      <c r="AO38" s="94"/>
      <c r="AP38" s="93"/>
      <c r="AQ38" s="94"/>
      <c r="AR38" s="97"/>
      <c r="AS38" s="98"/>
      <c r="AT38" s="99">
        <f>SUM($AR38,$AP38,$AN38,$AL38,$AJ38,$AH38,$AF38,$AD38,$AB38,$Z38,$X38,$V38,$T38,$R38,$P38,$N38,)</f>
        <v>0</v>
      </c>
      <c r="AU38" s="100">
        <f>SUM($AS38,$AQ38,$AO38,$AM38,$AK38,$AI38,$AG38,$AE38,$AC38,$AA38,$Y38,$W38,$U38,$S38,$Q38,$O38,)</f>
        <v>0</v>
      </c>
      <c r="AV38" s="212"/>
      <c r="AW38" s="92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7"/>
    </row>
    <row r="39" spans="1:65" x14ac:dyDescent="0.25">
      <c r="B39" s="32"/>
      <c r="C39" s="32"/>
      <c r="D39" s="33"/>
      <c r="E39" s="34"/>
      <c r="F39" s="34"/>
      <c r="G39" s="33">
        <f>G7+G9+G11+G13+G15+G17+G19+G21+G23+G25+G27+G29+G31+G33+G35+G37</f>
        <v>18202</v>
      </c>
      <c r="H39" s="34"/>
      <c r="I39" s="3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X39" s="101">
        <f>(AX7+AX9+AX11+AX13+AX15+AX17+AX19+AX21+AX23+AX25+AX27+AX29+AX31+AX33+AX35+AX37)</f>
        <v>122.5</v>
      </c>
      <c r="AY39" s="101">
        <f>(AY7+AY9+AY11+AY13+AY15+AY17+AY19+AY21+AY23+AY25+AY27+AY29+AY31+AY33+AY35+AY37)</f>
        <v>168.5</v>
      </c>
      <c r="AZ39" s="101">
        <f t="shared" ref="AZ39:BL39" si="274">(AZ7+AZ9+AZ11+AZ13+AZ15+AZ17+AZ19+AZ21+AZ23+AZ25+AZ27+AZ29+AZ31+AZ33+AZ35+AZ37)</f>
        <v>86</v>
      </c>
      <c r="BA39" s="101">
        <f t="shared" si="274"/>
        <v>49</v>
      </c>
      <c r="BB39" s="101">
        <f t="shared" si="274"/>
        <v>149.5</v>
      </c>
      <c r="BC39" s="101">
        <f t="shared" si="274"/>
        <v>131</v>
      </c>
      <c r="BD39" s="101">
        <f t="shared" si="274"/>
        <v>0</v>
      </c>
      <c r="BE39" s="101">
        <f t="shared" si="274"/>
        <v>0</v>
      </c>
      <c r="BF39" s="101">
        <f t="shared" si="274"/>
        <v>73.5</v>
      </c>
      <c r="BG39" s="101">
        <f t="shared" si="274"/>
        <v>232.5</v>
      </c>
      <c r="BH39" s="101">
        <f t="shared" si="274"/>
        <v>185.5</v>
      </c>
      <c r="BI39" s="101">
        <f t="shared" si="274"/>
        <v>117.5</v>
      </c>
      <c r="BJ39" s="101">
        <f t="shared" si="274"/>
        <v>68.5</v>
      </c>
      <c r="BK39" s="101">
        <f t="shared" si="274"/>
        <v>78.5</v>
      </c>
      <c r="BL39" s="101">
        <f t="shared" si="274"/>
        <v>52</v>
      </c>
      <c r="BM39" s="101">
        <f>(BM7+BM9+BM11+BM13+BM15+BM17+BM19+BM21+BM23+BM25+BM27+BM29+BM31+BM33+BM35+BM37)</f>
        <v>0</v>
      </c>
    </row>
    <row r="40" spans="1:65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65" x14ac:dyDescent="0.25">
      <c r="B41" s="208" t="s">
        <v>99</v>
      </c>
      <c r="C41" s="106"/>
      <c r="D41" s="106"/>
      <c r="E41" s="106"/>
      <c r="F41" s="106"/>
      <c r="G41" s="106"/>
      <c r="K41" s="208" t="s">
        <v>100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65" ht="15.75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</sheetData>
  <protectedRanges>
    <protectedRange sqref="N7" name="Diapazons4_31"/>
    <protectedRange sqref="AP10:AQ10 AN12:AO12 AL14:AM14 AJ16:AK16 AH18:AI18 AF20:AG20 AD22:AE22 AB24:AC24 Z26:AA26 X28:Y28 V30:W30 T32:U32 R34:S34 N38:O38 AR8:AS8" name="Diapazons4_1"/>
    <protectedRange sqref="AP12:AQ12 AN14:AO14 AL16:AM16 AJ18:AK18 AH20:AI20 AF22:AG22 AB26:AC26 Z28:AA28 X30:Y30 V32:W32 T34:U34 P8:Q8 N10:O10 AR24:AS24 AD38:AE38" name="Diapazons4_32"/>
    <protectedRange sqref="AR10:AS10 R8:S8 N12:O12 P38:Q38 AP14:AQ14 AN16:AO16 AL18:AM18 AJ20:AK20 AH22:AI22 AF24:AG24 AD26:AE26 AB28:AC28 Z30:AA30 X32:Y32 V34:W34" name="Diapazons4_33"/>
    <protectedRange sqref="AP16:AQ16 AN18:AO18 AL20:AM20 AJ22:AK22 AH24:AI24 AD28:AE28 AB30:AC30 Z32:AA32 X34:Y34 AR26:AS26 AF38:AG38 T8:U8 R10:S10 P12:Q12 N14:O14" name="Diapazons4_35"/>
    <protectedRange sqref="AR12:AS12 R38:S38 V8:W8 T10:U10 P14:Q14 N16:O16 AP18:AQ18 AN20:AO20 AL22:AM22 AJ24:AK24 AH26:AI26 AF28:AG28 AD30:AE30 AB32:AC32 Z34:AA34" name="Diapazons4_36"/>
    <protectedRange sqref="AR28:AS28 AH38:AI38 X8:Y8 V10:W10 T12:U12 R14:S14 P16:Q16 N18:O18 AP20:AQ20 AN22:AO22 AL24:AM24 AJ26:AK26 AF30:AG30 AD32:AE32 AB34:AC34" name="Diapazons4_37"/>
    <protectedRange sqref="AR14:AS14 AH30:AI30 R16:U16 AN24:AQ24 AR16:AS16 AL26:AQ26 AF32:AK32 P18:W18 AJ28:AQ28 AR18:AS18 AL30:AS30 AD34:AM34 N20:Y20 AN32:AS32 AP22:AS22 AR20:AS20 AP34:AS34 N22:AA22 AR36:AS36 AJ38:AQ38 Z8:AQ8 X10:AO10 V12:AM12 V14:AK14 X16:AI16 Z18:AG18 AB20:AE20 N24:AA24 N26:Y26 N28:W28 N30:U30 N32:S32 N34:Q34 T38:AC38" name="Diapazons4_38"/>
    <protectedRange sqref="N36:AO36" name="Diapazons4"/>
    <protectedRange sqref="AT8:AV8 AT10:AV10 AT12:AV12 AT14:AV14 AT16:AV16 AT18:AV18 AT20:AV20 AT22:AV22 AT24:AV24 AT26:AV26 AT28:AV28 AT30:AV30 AT32:AV32 AT34:AV34 AT36:AV36 AT38:AV38" name="Diapazons1"/>
  </protectedRanges>
  <mergeCells count="761">
    <mergeCell ref="AZ4:BI4"/>
    <mergeCell ref="S5:V5"/>
    <mergeCell ref="AZ5:BI5"/>
    <mergeCell ref="AR6:AS6"/>
    <mergeCell ref="AT6:AU6"/>
    <mergeCell ref="A7:A8"/>
    <mergeCell ref="B7:B8"/>
    <mergeCell ref="C7:C8"/>
    <mergeCell ref="D7:D8"/>
    <mergeCell ref="E7:E8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F7:F8"/>
    <mergeCell ref="G7:G8"/>
    <mergeCell ref="H7:H8"/>
    <mergeCell ref="I7:I8"/>
    <mergeCell ref="J7:J8"/>
    <mergeCell ref="K7:K8"/>
    <mergeCell ref="AL6:AM6"/>
    <mergeCell ref="AN6:AO6"/>
    <mergeCell ref="A1:AU1"/>
    <mergeCell ref="E2:Z2"/>
    <mergeCell ref="AC3:AS3"/>
    <mergeCell ref="AP6:AQ6"/>
    <mergeCell ref="AB7:AC7"/>
    <mergeCell ref="AD7:AE7"/>
    <mergeCell ref="AF7:AG7"/>
    <mergeCell ref="L7:L8"/>
    <mergeCell ref="M7:M8"/>
    <mergeCell ref="N7:O7"/>
    <mergeCell ref="P7:Q7"/>
    <mergeCell ref="R7:S7"/>
    <mergeCell ref="T7:U7"/>
    <mergeCell ref="X6:Y6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9:A10"/>
    <mergeCell ref="B9:B10"/>
    <mergeCell ref="C9:C10"/>
    <mergeCell ref="D9:D10"/>
    <mergeCell ref="E9:E10"/>
    <mergeCell ref="F9:F10"/>
    <mergeCell ref="BH7:BH8"/>
    <mergeCell ref="BI7:BI8"/>
    <mergeCell ref="BJ7:BJ8"/>
    <mergeCell ref="AT7:AU7"/>
    <mergeCell ref="AV7:AV8"/>
    <mergeCell ref="AX7:AX8"/>
    <mergeCell ref="AY7:AY8"/>
    <mergeCell ref="AZ7:AZ8"/>
    <mergeCell ref="BA7:BA8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M9:M10"/>
    <mergeCell ref="N9:O9"/>
    <mergeCell ref="R9:S9"/>
    <mergeCell ref="T9:U9"/>
    <mergeCell ref="V9:W9"/>
    <mergeCell ref="X9:Y9"/>
    <mergeCell ref="G9:G10"/>
    <mergeCell ref="H9:H10"/>
    <mergeCell ref="I9:I10"/>
    <mergeCell ref="J9:J10"/>
    <mergeCell ref="K9:K10"/>
    <mergeCell ref="L9:L10"/>
    <mergeCell ref="AP9:AQ9"/>
    <mergeCell ref="AR9:AS9"/>
    <mergeCell ref="AT9:AU9"/>
    <mergeCell ref="AV9:AV10"/>
    <mergeCell ref="Z9:AA9"/>
    <mergeCell ref="AB9:AC9"/>
    <mergeCell ref="AD9:AE9"/>
    <mergeCell ref="AF9:AG9"/>
    <mergeCell ref="AH9:AI9"/>
    <mergeCell ref="AJ9:AK9"/>
    <mergeCell ref="BJ9:BJ10"/>
    <mergeCell ref="BK9:BK10"/>
    <mergeCell ref="BL9:BL10"/>
    <mergeCell ref="BM9:BM10"/>
    <mergeCell ref="A11:A12"/>
    <mergeCell ref="B11:B12"/>
    <mergeCell ref="C11:C12"/>
    <mergeCell ref="D11:D12"/>
    <mergeCell ref="E11:E12"/>
    <mergeCell ref="F11:F12"/>
    <mergeCell ref="BD9:BD10"/>
    <mergeCell ref="BE9:BE10"/>
    <mergeCell ref="BF9:BF10"/>
    <mergeCell ref="BG9:BG10"/>
    <mergeCell ref="BH9:BH10"/>
    <mergeCell ref="BI9:BI10"/>
    <mergeCell ref="AX9:AX10"/>
    <mergeCell ref="AY9:AY10"/>
    <mergeCell ref="AZ9:AZ10"/>
    <mergeCell ref="BA9:BA10"/>
    <mergeCell ref="BB9:BB10"/>
    <mergeCell ref="BC9:BC10"/>
    <mergeCell ref="AL9:AM9"/>
    <mergeCell ref="AN9:AO9"/>
    <mergeCell ref="M11:M12"/>
    <mergeCell ref="N11:O11"/>
    <mergeCell ref="P11:Q11"/>
    <mergeCell ref="T11:U11"/>
    <mergeCell ref="V11:W11"/>
    <mergeCell ref="X11:Y11"/>
    <mergeCell ref="G11:G12"/>
    <mergeCell ref="H11:H12"/>
    <mergeCell ref="I11:I12"/>
    <mergeCell ref="J11:J12"/>
    <mergeCell ref="K11:K12"/>
    <mergeCell ref="L11:L12"/>
    <mergeCell ref="AP11:AQ11"/>
    <mergeCell ref="AR11:AS11"/>
    <mergeCell ref="AT11:AU11"/>
    <mergeCell ref="AV11:AV12"/>
    <mergeCell ref="Z11:AA11"/>
    <mergeCell ref="AB11:AC11"/>
    <mergeCell ref="AD11:AE11"/>
    <mergeCell ref="AF11:AG11"/>
    <mergeCell ref="AH11:AI11"/>
    <mergeCell ref="AJ11:AK11"/>
    <mergeCell ref="BK11:BK12"/>
    <mergeCell ref="BL11:BL12"/>
    <mergeCell ref="BM11:BM12"/>
    <mergeCell ref="A13:A14"/>
    <mergeCell ref="B13:B14"/>
    <mergeCell ref="C13:C14"/>
    <mergeCell ref="D13:D14"/>
    <mergeCell ref="E13:E14"/>
    <mergeCell ref="F13:F14"/>
    <mergeCell ref="G13:G14"/>
    <mergeCell ref="BE11:BE12"/>
    <mergeCell ref="BF11:BF12"/>
    <mergeCell ref="BG11:BG12"/>
    <mergeCell ref="BH11:BH12"/>
    <mergeCell ref="BI11:BI12"/>
    <mergeCell ref="BJ11:BJ12"/>
    <mergeCell ref="AX11:AX12"/>
    <mergeCell ref="AY11:AY12"/>
    <mergeCell ref="BA11:BA12"/>
    <mergeCell ref="BB11:BB12"/>
    <mergeCell ref="BC11:BC12"/>
    <mergeCell ref="BD11:BD12"/>
    <mergeCell ref="AL11:AM11"/>
    <mergeCell ref="AN11:AO11"/>
    <mergeCell ref="N13:O13"/>
    <mergeCell ref="P13:Q13"/>
    <mergeCell ref="R13:S13"/>
    <mergeCell ref="V13:W13"/>
    <mergeCell ref="X13:Y13"/>
    <mergeCell ref="Z13:AA13"/>
    <mergeCell ref="H13:H14"/>
    <mergeCell ref="I13:I14"/>
    <mergeCell ref="J13:J14"/>
    <mergeCell ref="K13:K14"/>
    <mergeCell ref="L13:L14"/>
    <mergeCell ref="M13:M14"/>
    <mergeCell ref="AR13:AS13"/>
    <mergeCell ref="AT13:AU13"/>
    <mergeCell ref="AV13:AV14"/>
    <mergeCell ref="AX13:AX14"/>
    <mergeCell ref="AB13:AC13"/>
    <mergeCell ref="AD13:AE13"/>
    <mergeCell ref="AF13:AG13"/>
    <mergeCell ref="AH13:AI13"/>
    <mergeCell ref="AJ13:AK13"/>
    <mergeCell ref="AL13:AM13"/>
    <mergeCell ref="BK13:BK14"/>
    <mergeCell ref="BL13:BL14"/>
    <mergeCell ref="BM13:BM14"/>
    <mergeCell ref="A15:A16"/>
    <mergeCell ref="B15:B16"/>
    <mergeCell ref="C15:C16"/>
    <mergeCell ref="D15:D16"/>
    <mergeCell ref="E15:E16"/>
    <mergeCell ref="F15:F16"/>
    <mergeCell ref="G15:G16"/>
    <mergeCell ref="BE13:BE14"/>
    <mergeCell ref="BF13:BF14"/>
    <mergeCell ref="BG13:BG14"/>
    <mergeCell ref="BH13:BH14"/>
    <mergeCell ref="BI13:BI14"/>
    <mergeCell ref="BJ13:BJ14"/>
    <mergeCell ref="AY13:AY14"/>
    <mergeCell ref="AZ13:AZ14"/>
    <mergeCell ref="BA13:BA14"/>
    <mergeCell ref="BB13:BB14"/>
    <mergeCell ref="BC13:BC14"/>
    <mergeCell ref="BD13:BD14"/>
    <mergeCell ref="AN13:AO13"/>
    <mergeCell ref="AP13:AQ13"/>
    <mergeCell ref="N15:O15"/>
    <mergeCell ref="P15:Q15"/>
    <mergeCell ref="R15:S15"/>
    <mergeCell ref="T15:U15"/>
    <mergeCell ref="X15:Y15"/>
    <mergeCell ref="Z15:AA15"/>
    <mergeCell ref="H15:H16"/>
    <mergeCell ref="I15:I16"/>
    <mergeCell ref="J15:J16"/>
    <mergeCell ref="K15:K16"/>
    <mergeCell ref="L15:L16"/>
    <mergeCell ref="M15:M16"/>
    <mergeCell ref="AR15:AS15"/>
    <mergeCell ref="AT15:AU15"/>
    <mergeCell ref="AV15:AV16"/>
    <mergeCell ref="AX15:AX16"/>
    <mergeCell ref="AB15:AC15"/>
    <mergeCell ref="AD15:AE15"/>
    <mergeCell ref="AF15:AG15"/>
    <mergeCell ref="AH15:AI15"/>
    <mergeCell ref="AJ15:AK15"/>
    <mergeCell ref="AL15:AM15"/>
    <mergeCell ref="BK15:BK16"/>
    <mergeCell ref="BL15:BL16"/>
    <mergeCell ref="BM15:BM16"/>
    <mergeCell ref="A17:A18"/>
    <mergeCell ref="B17:B18"/>
    <mergeCell ref="C17:C18"/>
    <mergeCell ref="D17:D18"/>
    <mergeCell ref="E17:E18"/>
    <mergeCell ref="F17:F18"/>
    <mergeCell ref="G17:G18"/>
    <mergeCell ref="BE15:BE16"/>
    <mergeCell ref="BF15:BF16"/>
    <mergeCell ref="BG15:BG16"/>
    <mergeCell ref="BH15:BH16"/>
    <mergeCell ref="BI15:BI16"/>
    <mergeCell ref="BJ15:BJ16"/>
    <mergeCell ref="AY15:AY16"/>
    <mergeCell ref="AZ15:AZ16"/>
    <mergeCell ref="BA15:BA16"/>
    <mergeCell ref="BB15:BB16"/>
    <mergeCell ref="BC15:BC16"/>
    <mergeCell ref="BD15:BD16"/>
    <mergeCell ref="AN15:AO15"/>
    <mergeCell ref="AP15:AQ15"/>
    <mergeCell ref="N17:O17"/>
    <mergeCell ref="P17:Q17"/>
    <mergeCell ref="R17:S17"/>
    <mergeCell ref="T17:U17"/>
    <mergeCell ref="V17:W17"/>
    <mergeCell ref="Z17:AA17"/>
    <mergeCell ref="H17:H18"/>
    <mergeCell ref="I17:I18"/>
    <mergeCell ref="J17:J18"/>
    <mergeCell ref="K17:K18"/>
    <mergeCell ref="L17:L18"/>
    <mergeCell ref="M17:M18"/>
    <mergeCell ref="AR17:AS17"/>
    <mergeCell ref="AT17:AU17"/>
    <mergeCell ref="AV17:AV18"/>
    <mergeCell ref="AX17:AX18"/>
    <mergeCell ref="AB17:AC17"/>
    <mergeCell ref="AD17:AE17"/>
    <mergeCell ref="AF17:AG17"/>
    <mergeCell ref="AH17:AI17"/>
    <mergeCell ref="AJ17:AK17"/>
    <mergeCell ref="AL17:AM17"/>
    <mergeCell ref="BK17:BK18"/>
    <mergeCell ref="BL17:BL18"/>
    <mergeCell ref="BM17:BM18"/>
    <mergeCell ref="A19:A20"/>
    <mergeCell ref="B19:B20"/>
    <mergeCell ref="C19:C20"/>
    <mergeCell ref="D19:D20"/>
    <mergeCell ref="E19:E20"/>
    <mergeCell ref="F19:F20"/>
    <mergeCell ref="G19:G20"/>
    <mergeCell ref="BE17:BE18"/>
    <mergeCell ref="BF17:BF18"/>
    <mergeCell ref="BG17:BG18"/>
    <mergeCell ref="BH17:BH18"/>
    <mergeCell ref="BI17:BI18"/>
    <mergeCell ref="BJ17:BJ18"/>
    <mergeCell ref="AY17:AY18"/>
    <mergeCell ref="AZ17:AZ18"/>
    <mergeCell ref="BA17:BA18"/>
    <mergeCell ref="BB17:BB18"/>
    <mergeCell ref="BC17:BC18"/>
    <mergeCell ref="BD17:BD18"/>
    <mergeCell ref="AN17:AO17"/>
    <mergeCell ref="AP17:AQ17"/>
    <mergeCell ref="N19:O19"/>
    <mergeCell ref="P19:Q19"/>
    <mergeCell ref="R19:S19"/>
    <mergeCell ref="T19:U19"/>
    <mergeCell ref="V19:W19"/>
    <mergeCell ref="X19:Y19"/>
    <mergeCell ref="H19:H20"/>
    <mergeCell ref="I19:I20"/>
    <mergeCell ref="J19:J20"/>
    <mergeCell ref="K19:K20"/>
    <mergeCell ref="L19:L20"/>
    <mergeCell ref="M19:M20"/>
    <mergeCell ref="AR19:AS19"/>
    <mergeCell ref="AT19:AU19"/>
    <mergeCell ref="AV19:AV20"/>
    <mergeCell ref="AX19:AX20"/>
    <mergeCell ref="AB19:AC19"/>
    <mergeCell ref="AD19:AE19"/>
    <mergeCell ref="AF19:AG19"/>
    <mergeCell ref="AH19:AI19"/>
    <mergeCell ref="AJ19:AK19"/>
    <mergeCell ref="AL19:AM19"/>
    <mergeCell ref="BK19:BK20"/>
    <mergeCell ref="BL19:BL20"/>
    <mergeCell ref="BM19:BM20"/>
    <mergeCell ref="A21:A22"/>
    <mergeCell ref="B21:B22"/>
    <mergeCell ref="C21:C22"/>
    <mergeCell ref="D21:D22"/>
    <mergeCell ref="E21:E22"/>
    <mergeCell ref="F21:F22"/>
    <mergeCell ref="G21:G22"/>
    <mergeCell ref="BE19:BE20"/>
    <mergeCell ref="BF19:BF20"/>
    <mergeCell ref="BG19:BG20"/>
    <mergeCell ref="BH19:BH20"/>
    <mergeCell ref="BI19:BI20"/>
    <mergeCell ref="BJ19:BJ20"/>
    <mergeCell ref="AY19:AY20"/>
    <mergeCell ref="AZ19:AZ20"/>
    <mergeCell ref="BA19:BA20"/>
    <mergeCell ref="BB19:BB20"/>
    <mergeCell ref="BC19:BC20"/>
    <mergeCell ref="BD19:BD20"/>
    <mergeCell ref="AN19:AO19"/>
    <mergeCell ref="AP19:AQ19"/>
    <mergeCell ref="N21:O21"/>
    <mergeCell ref="P21:Q21"/>
    <mergeCell ref="R21:S21"/>
    <mergeCell ref="T21:U21"/>
    <mergeCell ref="V21:W21"/>
    <mergeCell ref="X21:Y21"/>
    <mergeCell ref="H21:H22"/>
    <mergeCell ref="I21:I22"/>
    <mergeCell ref="J21:J22"/>
    <mergeCell ref="K21:K22"/>
    <mergeCell ref="L21:L22"/>
    <mergeCell ref="M21:M22"/>
    <mergeCell ref="AR21:AS21"/>
    <mergeCell ref="AT21:AU21"/>
    <mergeCell ref="AV21:AV22"/>
    <mergeCell ref="AX21:AX22"/>
    <mergeCell ref="Z21:AA21"/>
    <mergeCell ref="AD21:AE21"/>
    <mergeCell ref="AF21:AG21"/>
    <mergeCell ref="AH21:AI21"/>
    <mergeCell ref="AJ21:AK21"/>
    <mergeCell ref="AL21:AM21"/>
    <mergeCell ref="BK21:BK22"/>
    <mergeCell ref="BL21:BL22"/>
    <mergeCell ref="BM21:BM22"/>
    <mergeCell ref="A23:A24"/>
    <mergeCell ref="B23:B24"/>
    <mergeCell ref="C23:C24"/>
    <mergeCell ref="D23:D24"/>
    <mergeCell ref="E23:E24"/>
    <mergeCell ref="F23:F24"/>
    <mergeCell ref="G23:G24"/>
    <mergeCell ref="BE21:BE22"/>
    <mergeCell ref="BF21:BF22"/>
    <mergeCell ref="BG21:BG22"/>
    <mergeCell ref="BH21:BH22"/>
    <mergeCell ref="BI21:BI22"/>
    <mergeCell ref="BJ21:BJ22"/>
    <mergeCell ref="AY21:AY22"/>
    <mergeCell ref="AZ21:AZ22"/>
    <mergeCell ref="BA21:BA22"/>
    <mergeCell ref="BB21:BB22"/>
    <mergeCell ref="BC21:BC22"/>
    <mergeCell ref="BD21:BD22"/>
    <mergeCell ref="AN21:AO21"/>
    <mergeCell ref="AP21:AQ21"/>
    <mergeCell ref="N23:O23"/>
    <mergeCell ref="P23:Q23"/>
    <mergeCell ref="R23:S23"/>
    <mergeCell ref="T23:U23"/>
    <mergeCell ref="V23:W23"/>
    <mergeCell ref="X23:Y23"/>
    <mergeCell ref="H23:H24"/>
    <mergeCell ref="I23:I24"/>
    <mergeCell ref="J23:J24"/>
    <mergeCell ref="K23:K24"/>
    <mergeCell ref="L23:L24"/>
    <mergeCell ref="M23:M24"/>
    <mergeCell ref="AR23:AS23"/>
    <mergeCell ref="AT23:AU23"/>
    <mergeCell ref="AV23:AV24"/>
    <mergeCell ref="AX23:AX24"/>
    <mergeCell ref="Z23:AA23"/>
    <mergeCell ref="AB23:AC23"/>
    <mergeCell ref="AF23:AG23"/>
    <mergeCell ref="AH23:AI23"/>
    <mergeCell ref="AJ23:AK23"/>
    <mergeCell ref="AL23:AM23"/>
    <mergeCell ref="BK23:BK24"/>
    <mergeCell ref="BL23:BL24"/>
    <mergeCell ref="BM23:BM24"/>
    <mergeCell ref="A25:A26"/>
    <mergeCell ref="B25:B26"/>
    <mergeCell ref="C25:C26"/>
    <mergeCell ref="D25:D26"/>
    <mergeCell ref="E25:E26"/>
    <mergeCell ref="F25:F26"/>
    <mergeCell ref="G25:G26"/>
    <mergeCell ref="BE23:BE24"/>
    <mergeCell ref="BF23:BF24"/>
    <mergeCell ref="BG23:BG24"/>
    <mergeCell ref="BH23:BH24"/>
    <mergeCell ref="BI23:BI24"/>
    <mergeCell ref="BJ23:BJ24"/>
    <mergeCell ref="AY23:AY24"/>
    <mergeCell ref="AZ23:AZ24"/>
    <mergeCell ref="BA23:BA24"/>
    <mergeCell ref="BB23:BB24"/>
    <mergeCell ref="BC23:BC24"/>
    <mergeCell ref="BD23:BD24"/>
    <mergeCell ref="AN23:AO23"/>
    <mergeCell ref="AP23:AQ23"/>
    <mergeCell ref="N25:O25"/>
    <mergeCell ref="P25:Q25"/>
    <mergeCell ref="R25:S25"/>
    <mergeCell ref="T25:U25"/>
    <mergeCell ref="V25:W25"/>
    <mergeCell ref="X25:Y25"/>
    <mergeCell ref="H25:H26"/>
    <mergeCell ref="I25:I26"/>
    <mergeCell ref="J25:J26"/>
    <mergeCell ref="K25:K26"/>
    <mergeCell ref="L25:L26"/>
    <mergeCell ref="M25:M26"/>
    <mergeCell ref="AR25:AS25"/>
    <mergeCell ref="AT25:AU25"/>
    <mergeCell ref="AV25:AV26"/>
    <mergeCell ref="AX25:AX26"/>
    <mergeCell ref="Z25:AA25"/>
    <mergeCell ref="AB25:AC25"/>
    <mergeCell ref="AD25:AE25"/>
    <mergeCell ref="AH25:AI25"/>
    <mergeCell ref="AJ25:AK25"/>
    <mergeCell ref="AL25:AM25"/>
    <mergeCell ref="BK25:BK26"/>
    <mergeCell ref="BL25:BL26"/>
    <mergeCell ref="BM25:BM26"/>
    <mergeCell ref="A27:A28"/>
    <mergeCell ref="B27:B28"/>
    <mergeCell ref="C27:C28"/>
    <mergeCell ref="D27:D28"/>
    <mergeCell ref="E27:E28"/>
    <mergeCell ref="F27:F28"/>
    <mergeCell ref="G27:G28"/>
    <mergeCell ref="BE25:BE26"/>
    <mergeCell ref="BF25:BF26"/>
    <mergeCell ref="BG25:BG26"/>
    <mergeCell ref="BH25:BH26"/>
    <mergeCell ref="BI25:BI26"/>
    <mergeCell ref="BJ25:BJ26"/>
    <mergeCell ref="AY25:AY26"/>
    <mergeCell ref="AZ25:AZ26"/>
    <mergeCell ref="BA25:BA26"/>
    <mergeCell ref="BB25:BB26"/>
    <mergeCell ref="BC25:BC26"/>
    <mergeCell ref="BD25:BD26"/>
    <mergeCell ref="AN25:AO25"/>
    <mergeCell ref="AP25:AQ25"/>
    <mergeCell ref="N27:O27"/>
    <mergeCell ref="P27:Q27"/>
    <mergeCell ref="R27:S27"/>
    <mergeCell ref="T27:U27"/>
    <mergeCell ref="V27:W27"/>
    <mergeCell ref="X27:Y27"/>
    <mergeCell ref="H27:H28"/>
    <mergeCell ref="I27:I28"/>
    <mergeCell ref="J27:J28"/>
    <mergeCell ref="K27:K28"/>
    <mergeCell ref="L27:L28"/>
    <mergeCell ref="M27:M28"/>
    <mergeCell ref="AR27:AS27"/>
    <mergeCell ref="AT27:AU27"/>
    <mergeCell ref="AV27:AV28"/>
    <mergeCell ref="AX27:AX28"/>
    <mergeCell ref="Z27:AA27"/>
    <mergeCell ref="AB27:AC27"/>
    <mergeCell ref="AD27:AE27"/>
    <mergeCell ref="AF27:AG27"/>
    <mergeCell ref="AJ27:AK27"/>
    <mergeCell ref="AL27:AM27"/>
    <mergeCell ref="BK27:BK28"/>
    <mergeCell ref="BL27:BL28"/>
    <mergeCell ref="BM27:BM28"/>
    <mergeCell ref="A29:A30"/>
    <mergeCell ref="B29:B30"/>
    <mergeCell ref="C29:C30"/>
    <mergeCell ref="D29:D30"/>
    <mergeCell ref="E29:E30"/>
    <mergeCell ref="F29:F30"/>
    <mergeCell ref="G29:G30"/>
    <mergeCell ref="BE27:BE28"/>
    <mergeCell ref="BF27:BF28"/>
    <mergeCell ref="BG27:BG28"/>
    <mergeCell ref="BH27:BH28"/>
    <mergeCell ref="BI27:BI28"/>
    <mergeCell ref="BJ27:BJ28"/>
    <mergeCell ref="AY27:AY28"/>
    <mergeCell ref="AZ27:AZ28"/>
    <mergeCell ref="BA27:BA28"/>
    <mergeCell ref="BB27:BB28"/>
    <mergeCell ref="BC27:BC28"/>
    <mergeCell ref="BD27:BD28"/>
    <mergeCell ref="AN27:AO27"/>
    <mergeCell ref="AP27:AQ27"/>
    <mergeCell ref="N29:O29"/>
    <mergeCell ref="P29:Q29"/>
    <mergeCell ref="R29:S29"/>
    <mergeCell ref="T29:U29"/>
    <mergeCell ref="V29:W29"/>
    <mergeCell ref="X29:Y29"/>
    <mergeCell ref="H29:H30"/>
    <mergeCell ref="I29:I30"/>
    <mergeCell ref="J29:J30"/>
    <mergeCell ref="K29:K30"/>
    <mergeCell ref="L29:L30"/>
    <mergeCell ref="M29:M30"/>
    <mergeCell ref="AR29:AS29"/>
    <mergeCell ref="AT29:AU29"/>
    <mergeCell ref="AV29:AV30"/>
    <mergeCell ref="AX29:AX30"/>
    <mergeCell ref="Z29:AA29"/>
    <mergeCell ref="AB29:AC29"/>
    <mergeCell ref="AD29:AE29"/>
    <mergeCell ref="AF29:AG29"/>
    <mergeCell ref="AH29:AI29"/>
    <mergeCell ref="AL29:AM29"/>
    <mergeCell ref="BK29:BK30"/>
    <mergeCell ref="BL29:BL30"/>
    <mergeCell ref="BM29:BM30"/>
    <mergeCell ref="A31:A32"/>
    <mergeCell ref="B31:B32"/>
    <mergeCell ref="C31:C32"/>
    <mergeCell ref="D31:D32"/>
    <mergeCell ref="E31:E32"/>
    <mergeCell ref="F31:F32"/>
    <mergeCell ref="G31:G32"/>
    <mergeCell ref="BE29:BE30"/>
    <mergeCell ref="BF29:BF30"/>
    <mergeCell ref="BG29:BG30"/>
    <mergeCell ref="BH29:BH30"/>
    <mergeCell ref="BI29:BI30"/>
    <mergeCell ref="BJ29:BJ30"/>
    <mergeCell ref="AY29:AY30"/>
    <mergeCell ref="AZ29:AZ30"/>
    <mergeCell ref="BA29:BA30"/>
    <mergeCell ref="BB29:BB30"/>
    <mergeCell ref="BC29:BC30"/>
    <mergeCell ref="BD29:BD30"/>
    <mergeCell ref="AN29:AO29"/>
    <mergeCell ref="AP29:AQ29"/>
    <mergeCell ref="N31:O31"/>
    <mergeCell ref="P31:Q31"/>
    <mergeCell ref="R31:S31"/>
    <mergeCell ref="T31:U31"/>
    <mergeCell ref="V31:W31"/>
    <mergeCell ref="X31:Y31"/>
    <mergeCell ref="H31:H32"/>
    <mergeCell ref="I31:I32"/>
    <mergeCell ref="J31:J32"/>
    <mergeCell ref="K31:K32"/>
    <mergeCell ref="L31:L32"/>
    <mergeCell ref="M31:M32"/>
    <mergeCell ref="AR31:AS31"/>
    <mergeCell ref="AT31:AU31"/>
    <mergeCell ref="AV31:AV32"/>
    <mergeCell ref="AX31:AX32"/>
    <mergeCell ref="Z31:AA31"/>
    <mergeCell ref="AB31:AC31"/>
    <mergeCell ref="AD31:AE31"/>
    <mergeCell ref="AF31:AG31"/>
    <mergeCell ref="AH31:AI31"/>
    <mergeCell ref="AJ31:AK31"/>
    <mergeCell ref="BK31:BK32"/>
    <mergeCell ref="BL31:BL32"/>
    <mergeCell ref="BM31:BM32"/>
    <mergeCell ref="A33:A34"/>
    <mergeCell ref="B33:B34"/>
    <mergeCell ref="C33:C34"/>
    <mergeCell ref="D33:D34"/>
    <mergeCell ref="E33:E34"/>
    <mergeCell ref="F33:F34"/>
    <mergeCell ref="G33:G34"/>
    <mergeCell ref="BE31:BE32"/>
    <mergeCell ref="BF31:BF32"/>
    <mergeCell ref="BG31:BG32"/>
    <mergeCell ref="BH31:BH32"/>
    <mergeCell ref="BI31:BI32"/>
    <mergeCell ref="BJ31:BJ32"/>
    <mergeCell ref="AY31:AY32"/>
    <mergeCell ref="AZ31:AZ32"/>
    <mergeCell ref="BA31:BA32"/>
    <mergeCell ref="BB31:BB32"/>
    <mergeCell ref="BC31:BC32"/>
    <mergeCell ref="BD31:BD32"/>
    <mergeCell ref="AN31:AO31"/>
    <mergeCell ref="AP31:AQ31"/>
    <mergeCell ref="N33:O33"/>
    <mergeCell ref="P33:Q33"/>
    <mergeCell ref="R33:S33"/>
    <mergeCell ref="T33:U33"/>
    <mergeCell ref="V33:W33"/>
    <mergeCell ref="X33:Y33"/>
    <mergeCell ref="H33:H34"/>
    <mergeCell ref="I33:I34"/>
    <mergeCell ref="J33:J34"/>
    <mergeCell ref="K33:K34"/>
    <mergeCell ref="L33:L34"/>
    <mergeCell ref="M33:M34"/>
    <mergeCell ref="BC33:BC34"/>
    <mergeCell ref="BD33:BD34"/>
    <mergeCell ref="AL33:AM33"/>
    <mergeCell ref="AP33:AQ33"/>
    <mergeCell ref="AR33:AS33"/>
    <mergeCell ref="AT33:AU33"/>
    <mergeCell ref="AV33:AV34"/>
    <mergeCell ref="AX33:AX34"/>
    <mergeCell ref="Z33:AA33"/>
    <mergeCell ref="AB33:AC33"/>
    <mergeCell ref="AD33:AE33"/>
    <mergeCell ref="AF33:AG33"/>
    <mergeCell ref="AH33:AI33"/>
    <mergeCell ref="AJ33:AK33"/>
    <mergeCell ref="J35:J36"/>
    <mergeCell ref="K35:K36"/>
    <mergeCell ref="L35:L36"/>
    <mergeCell ref="M35:M36"/>
    <mergeCell ref="BK33:BK34"/>
    <mergeCell ref="BL33:BL34"/>
    <mergeCell ref="BM33:BM34"/>
    <mergeCell ref="A35:A36"/>
    <mergeCell ref="B35:B36"/>
    <mergeCell ref="C35:C36"/>
    <mergeCell ref="D35:D36"/>
    <mergeCell ref="E35:E36"/>
    <mergeCell ref="F35:F36"/>
    <mergeCell ref="G35:G36"/>
    <mergeCell ref="BE33:BE34"/>
    <mergeCell ref="BF33:BF34"/>
    <mergeCell ref="BG33:BG34"/>
    <mergeCell ref="BH33:BH34"/>
    <mergeCell ref="BI33:BI34"/>
    <mergeCell ref="BJ33:BJ34"/>
    <mergeCell ref="AY33:AY34"/>
    <mergeCell ref="AZ33:AZ34"/>
    <mergeCell ref="BA33:BA34"/>
    <mergeCell ref="BB33:BB34"/>
    <mergeCell ref="A37:A38"/>
    <mergeCell ref="B37:B38"/>
    <mergeCell ref="C37:C38"/>
    <mergeCell ref="D37:D38"/>
    <mergeCell ref="E37:E38"/>
    <mergeCell ref="F37:F38"/>
    <mergeCell ref="G37:G38"/>
    <mergeCell ref="BE35:BE36"/>
    <mergeCell ref="BF35:BF36"/>
    <mergeCell ref="AY35:AY36"/>
    <mergeCell ref="AZ35:AZ36"/>
    <mergeCell ref="BA35:BA36"/>
    <mergeCell ref="BB35:BB36"/>
    <mergeCell ref="BC35:BC36"/>
    <mergeCell ref="BD35:BD36"/>
    <mergeCell ref="AL35:AM35"/>
    <mergeCell ref="AN35:AO35"/>
    <mergeCell ref="AR35:AS35"/>
    <mergeCell ref="AT35:AU35"/>
    <mergeCell ref="AV35:AV36"/>
    <mergeCell ref="AX35:AX36"/>
    <mergeCell ref="Z35:AA35"/>
    <mergeCell ref="AB35:AC35"/>
    <mergeCell ref="AD35:AE35"/>
    <mergeCell ref="H37:H38"/>
    <mergeCell ref="I37:I38"/>
    <mergeCell ref="J37:J38"/>
    <mergeCell ref="K37:K38"/>
    <mergeCell ref="L37:L38"/>
    <mergeCell ref="M37:M38"/>
    <mergeCell ref="BK35:BK36"/>
    <mergeCell ref="BL35:BL36"/>
    <mergeCell ref="BM35:BM36"/>
    <mergeCell ref="BG35:BG36"/>
    <mergeCell ref="BH35:BH36"/>
    <mergeCell ref="BI35:BI36"/>
    <mergeCell ref="BJ35:BJ36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H35:H36"/>
    <mergeCell ref="I35:I36"/>
    <mergeCell ref="AB37:AC37"/>
    <mergeCell ref="AD37:AE37"/>
    <mergeCell ref="AF37:AG37"/>
    <mergeCell ref="AH37:AI37"/>
    <mergeCell ref="AJ37:AK37"/>
    <mergeCell ref="N37:O37"/>
    <mergeCell ref="P37:Q37"/>
    <mergeCell ref="R37:S37"/>
    <mergeCell ref="T37:U37"/>
    <mergeCell ref="V37:W37"/>
    <mergeCell ref="X37:Y37"/>
    <mergeCell ref="BK37:BK38"/>
    <mergeCell ref="BL37:BL38"/>
    <mergeCell ref="BM37:BM38"/>
    <mergeCell ref="B41:G41"/>
    <mergeCell ref="K41:AC41"/>
    <mergeCell ref="BE37:BE38"/>
    <mergeCell ref="BF37:BF38"/>
    <mergeCell ref="BG37:BG38"/>
    <mergeCell ref="BH37:BH38"/>
    <mergeCell ref="BI37:BI38"/>
    <mergeCell ref="BJ37:BJ38"/>
    <mergeCell ref="AY37:AY38"/>
    <mergeCell ref="AZ37:AZ38"/>
    <mergeCell ref="BA37:BA38"/>
    <mergeCell ref="BB37:BB38"/>
    <mergeCell ref="BC37:BC38"/>
    <mergeCell ref="BD37:BD38"/>
    <mergeCell ref="AL37:AM37"/>
    <mergeCell ref="AN37:AO37"/>
    <mergeCell ref="AP37:AQ37"/>
    <mergeCell ref="AT37:AU37"/>
    <mergeCell ref="AV37:AV38"/>
    <mergeCell ref="AX37:AX38"/>
    <mergeCell ref="Z37:AA37"/>
  </mergeCells>
  <conditionalFormatting sqref="U39">
    <cfRule type="cellIs" dxfId="1548" priority="991" stopIfTrue="1" operator="equal">
      <formula>#REF!</formula>
    </cfRule>
    <cfRule type="cellIs" dxfId="1547" priority="992" stopIfTrue="1" operator="greaterThan">
      <formula>#REF!</formula>
    </cfRule>
  </conditionalFormatting>
  <conditionalFormatting sqref="AP10">
    <cfRule type="cellIs" dxfId="1546" priority="987" stopIfTrue="1" operator="notEqual">
      <formula>Q36</formula>
    </cfRule>
    <cfRule type="expression" dxfId="1545" priority="988" stopIfTrue="1">
      <formula>$N$7=1</formula>
    </cfRule>
  </conditionalFormatting>
  <conditionalFormatting sqref="AQ10">
    <cfRule type="cellIs" dxfId="1544" priority="989" stopIfTrue="1" operator="notEqual">
      <formula>P36</formula>
    </cfRule>
    <cfRule type="expression" dxfId="1543" priority="990" stopIfTrue="1">
      <formula>$N$7=1</formula>
    </cfRule>
  </conditionalFormatting>
  <conditionalFormatting sqref="AN12">
    <cfRule type="cellIs" dxfId="1542" priority="983" stopIfTrue="1" operator="notEqual">
      <formula>S34</formula>
    </cfRule>
    <cfRule type="expression" dxfId="1541" priority="984" stopIfTrue="1">
      <formula>$N$7=1</formula>
    </cfRule>
  </conditionalFormatting>
  <conditionalFormatting sqref="AO12">
    <cfRule type="cellIs" dxfId="1540" priority="985" stopIfTrue="1" operator="notEqual">
      <formula>R34</formula>
    </cfRule>
    <cfRule type="expression" dxfId="1539" priority="986" stopIfTrue="1">
      <formula>$N$7=1</formula>
    </cfRule>
  </conditionalFormatting>
  <conditionalFormatting sqref="AL14">
    <cfRule type="cellIs" dxfId="1538" priority="979" stopIfTrue="1" operator="notEqual">
      <formula>U32</formula>
    </cfRule>
    <cfRule type="expression" dxfId="1537" priority="980" stopIfTrue="1">
      <formula>$N$7=1</formula>
    </cfRule>
  </conditionalFormatting>
  <conditionalFormatting sqref="AM14">
    <cfRule type="cellIs" dxfId="1536" priority="981" stopIfTrue="1" operator="notEqual">
      <formula>T32</formula>
    </cfRule>
    <cfRule type="expression" dxfId="1535" priority="982" stopIfTrue="1">
      <formula>$N$7=1</formula>
    </cfRule>
  </conditionalFormatting>
  <conditionalFormatting sqref="AJ16">
    <cfRule type="cellIs" dxfId="1534" priority="975" stopIfTrue="1" operator="notEqual">
      <formula>W30</formula>
    </cfRule>
    <cfRule type="expression" dxfId="1533" priority="976" stopIfTrue="1">
      <formula>$N$7=1</formula>
    </cfRule>
  </conditionalFormatting>
  <conditionalFormatting sqref="AK16">
    <cfRule type="cellIs" dxfId="1532" priority="977" stopIfTrue="1" operator="notEqual">
      <formula>V30</formula>
    </cfRule>
    <cfRule type="expression" dxfId="1531" priority="978" stopIfTrue="1">
      <formula>$N$7=1</formula>
    </cfRule>
  </conditionalFormatting>
  <conditionalFormatting sqref="AH18">
    <cfRule type="cellIs" dxfId="1530" priority="971" stopIfTrue="1" operator="notEqual">
      <formula>Y28</formula>
    </cfRule>
    <cfRule type="expression" dxfId="1529" priority="972" stopIfTrue="1">
      <formula>$N$7=1</formula>
    </cfRule>
  </conditionalFormatting>
  <conditionalFormatting sqref="AI18">
    <cfRule type="cellIs" dxfId="1528" priority="973" stopIfTrue="1" operator="notEqual">
      <formula>X28</formula>
    </cfRule>
    <cfRule type="expression" dxfId="1527" priority="974" stopIfTrue="1">
      <formula>$N$7=1</formula>
    </cfRule>
  </conditionalFormatting>
  <conditionalFormatting sqref="AF20">
    <cfRule type="cellIs" dxfId="1526" priority="967" stopIfTrue="1" operator="notEqual">
      <formula>AA26</formula>
    </cfRule>
    <cfRule type="expression" dxfId="1525" priority="968" stopIfTrue="1">
      <formula>$N$7=1</formula>
    </cfRule>
  </conditionalFormatting>
  <conditionalFormatting sqref="AG20">
    <cfRule type="cellIs" dxfId="1524" priority="969" stopIfTrue="1" operator="notEqual">
      <formula>Z26</formula>
    </cfRule>
    <cfRule type="expression" dxfId="1523" priority="970" stopIfTrue="1">
      <formula>$N$7=1</formula>
    </cfRule>
  </conditionalFormatting>
  <conditionalFormatting sqref="AD22">
    <cfRule type="cellIs" dxfId="1522" priority="963" stopIfTrue="1" operator="notEqual">
      <formula>AC24</formula>
    </cfRule>
    <cfRule type="expression" dxfId="1521" priority="964" stopIfTrue="1">
      <formula>$N$7=1</formula>
    </cfRule>
  </conditionalFormatting>
  <conditionalFormatting sqref="AE22">
    <cfRule type="cellIs" dxfId="1520" priority="965" stopIfTrue="1" operator="notEqual">
      <formula>AB24</formula>
    </cfRule>
    <cfRule type="expression" dxfId="1519" priority="966" stopIfTrue="1">
      <formula>$N$7=1</formula>
    </cfRule>
  </conditionalFormatting>
  <conditionalFormatting sqref="AB24">
    <cfRule type="cellIs" dxfId="1518" priority="959" stopIfTrue="1" operator="notEqual">
      <formula>AE22</formula>
    </cfRule>
    <cfRule type="expression" dxfId="1517" priority="960" stopIfTrue="1">
      <formula>$N$7=1</formula>
    </cfRule>
  </conditionalFormatting>
  <conditionalFormatting sqref="AC24">
    <cfRule type="cellIs" dxfId="1516" priority="961" stopIfTrue="1" operator="notEqual">
      <formula>AD22</formula>
    </cfRule>
    <cfRule type="expression" dxfId="1515" priority="962" stopIfTrue="1">
      <formula>$N$7=1</formula>
    </cfRule>
  </conditionalFormatting>
  <conditionalFormatting sqref="Z26">
    <cfRule type="cellIs" dxfId="1514" priority="955" stopIfTrue="1" operator="notEqual">
      <formula>AG20</formula>
    </cfRule>
    <cfRule type="expression" dxfId="1513" priority="956" stopIfTrue="1">
      <formula>$N$7=1</formula>
    </cfRule>
  </conditionalFormatting>
  <conditionalFormatting sqref="AA26">
    <cfRule type="cellIs" dxfId="1512" priority="957" stopIfTrue="1" operator="notEqual">
      <formula>AF20</formula>
    </cfRule>
    <cfRule type="expression" dxfId="1511" priority="958" stopIfTrue="1">
      <formula>$N$7=1</formula>
    </cfRule>
  </conditionalFormatting>
  <conditionalFormatting sqref="X28">
    <cfRule type="cellIs" dxfId="1510" priority="951" stopIfTrue="1" operator="notEqual">
      <formula>AI18</formula>
    </cfRule>
    <cfRule type="expression" dxfId="1509" priority="952" stopIfTrue="1">
      <formula>$N$7=1</formula>
    </cfRule>
  </conditionalFormatting>
  <conditionalFormatting sqref="Y28">
    <cfRule type="cellIs" dxfId="1508" priority="953" stopIfTrue="1" operator="notEqual">
      <formula>AH18</formula>
    </cfRule>
    <cfRule type="expression" dxfId="1507" priority="954" stopIfTrue="1">
      <formula>$N$7=1</formula>
    </cfRule>
  </conditionalFormatting>
  <conditionalFormatting sqref="V30">
    <cfRule type="cellIs" dxfId="1506" priority="947" stopIfTrue="1" operator="notEqual">
      <formula>AK16</formula>
    </cfRule>
    <cfRule type="expression" dxfId="1505" priority="948" stopIfTrue="1">
      <formula>$N$7=1</formula>
    </cfRule>
  </conditionalFormatting>
  <conditionalFormatting sqref="W30">
    <cfRule type="cellIs" dxfId="1504" priority="949" stopIfTrue="1" operator="notEqual">
      <formula>AJ16</formula>
    </cfRule>
    <cfRule type="expression" dxfId="1503" priority="950" stopIfTrue="1">
      <formula>$N$7=1</formula>
    </cfRule>
  </conditionalFormatting>
  <conditionalFormatting sqref="T32">
    <cfRule type="cellIs" dxfId="1502" priority="943" stopIfTrue="1" operator="notEqual">
      <formula>AM14</formula>
    </cfRule>
    <cfRule type="expression" dxfId="1501" priority="944" stopIfTrue="1">
      <formula>$N$7=1</formula>
    </cfRule>
  </conditionalFormatting>
  <conditionalFormatting sqref="U32">
    <cfRule type="cellIs" dxfId="1500" priority="945" stopIfTrue="1" operator="notEqual">
      <formula>AL14</formula>
    </cfRule>
    <cfRule type="expression" dxfId="1499" priority="946" stopIfTrue="1">
      <formula>$N$7=1</formula>
    </cfRule>
  </conditionalFormatting>
  <conditionalFormatting sqref="R34">
    <cfRule type="cellIs" dxfId="1498" priority="939" stopIfTrue="1" operator="notEqual">
      <formula>AO12</formula>
    </cfRule>
    <cfRule type="expression" dxfId="1497" priority="940" stopIfTrue="1">
      <formula>$N$7=1</formula>
    </cfRule>
  </conditionalFormatting>
  <conditionalFormatting sqref="S34">
    <cfRule type="cellIs" dxfId="1496" priority="941" stopIfTrue="1" operator="notEqual">
      <formula>AN12</formula>
    </cfRule>
    <cfRule type="expression" dxfId="1495" priority="942" stopIfTrue="1">
      <formula>$N$7=1</formula>
    </cfRule>
  </conditionalFormatting>
  <conditionalFormatting sqref="N38">
    <cfRule type="cellIs" dxfId="1494" priority="935" stopIfTrue="1" operator="notEqual">
      <formula>AS8</formula>
    </cfRule>
    <cfRule type="expression" dxfId="1493" priority="936" stopIfTrue="1">
      <formula>$N$7=1</formula>
    </cfRule>
  </conditionalFormatting>
  <conditionalFormatting sqref="O38">
    <cfRule type="cellIs" dxfId="1492" priority="937" stopIfTrue="1" operator="notEqual">
      <formula>AR8</formula>
    </cfRule>
    <cfRule type="expression" dxfId="1491" priority="938" stopIfTrue="1">
      <formula>$N$7=1</formula>
    </cfRule>
  </conditionalFormatting>
  <conditionalFormatting sqref="AP12">
    <cfRule type="cellIs" dxfId="1490" priority="931" stopIfTrue="1" operator="notEqual">
      <formula>S36</formula>
    </cfRule>
    <cfRule type="expression" dxfId="1489" priority="932" stopIfTrue="1">
      <formula>$N$7=2</formula>
    </cfRule>
  </conditionalFormatting>
  <conditionalFormatting sqref="AQ12">
    <cfRule type="cellIs" dxfId="1488" priority="933" stopIfTrue="1" operator="notEqual">
      <formula>R36</formula>
    </cfRule>
    <cfRule type="expression" dxfId="1487" priority="934" stopIfTrue="1">
      <formula>$N$7=2</formula>
    </cfRule>
  </conditionalFormatting>
  <conditionalFormatting sqref="AN14">
    <cfRule type="cellIs" dxfId="1486" priority="927" stopIfTrue="1" operator="notEqual">
      <formula>U34</formula>
    </cfRule>
    <cfRule type="expression" dxfId="1485" priority="928" stopIfTrue="1">
      <formula>$N$7=2</formula>
    </cfRule>
  </conditionalFormatting>
  <conditionalFormatting sqref="AO14">
    <cfRule type="cellIs" dxfId="1484" priority="929" stopIfTrue="1" operator="notEqual">
      <formula>T34</formula>
    </cfRule>
    <cfRule type="expression" dxfId="1483" priority="930" stopIfTrue="1">
      <formula>$N$7=2</formula>
    </cfRule>
  </conditionalFormatting>
  <conditionalFormatting sqref="AL16">
    <cfRule type="cellIs" dxfId="1482" priority="923" stopIfTrue="1" operator="notEqual">
      <formula>W32</formula>
    </cfRule>
    <cfRule type="expression" dxfId="1481" priority="924" stopIfTrue="1">
      <formula>$N$7=2</formula>
    </cfRule>
  </conditionalFormatting>
  <conditionalFormatting sqref="AM16">
    <cfRule type="cellIs" dxfId="1480" priority="925" stopIfTrue="1" operator="notEqual">
      <formula>V32</formula>
    </cfRule>
    <cfRule type="expression" dxfId="1479" priority="926" stopIfTrue="1">
      <formula>$N$7=2</formula>
    </cfRule>
  </conditionalFormatting>
  <conditionalFormatting sqref="AJ18">
    <cfRule type="cellIs" dxfId="1478" priority="919" stopIfTrue="1" operator="notEqual">
      <formula>Y30</formula>
    </cfRule>
    <cfRule type="expression" dxfId="1477" priority="920" stopIfTrue="1">
      <formula>$N$7=2</formula>
    </cfRule>
  </conditionalFormatting>
  <conditionalFormatting sqref="AK18">
    <cfRule type="cellIs" dxfId="1476" priority="921" stopIfTrue="1" operator="notEqual">
      <formula>X30</formula>
    </cfRule>
    <cfRule type="expression" dxfId="1475" priority="922" stopIfTrue="1">
      <formula>$N$7=2</formula>
    </cfRule>
  </conditionalFormatting>
  <conditionalFormatting sqref="AH20">
    <cfRule type="cellIs" dxfId="1474" priority="915" stopIfTrue="1" operator="notEqual">
      <formula>AA28</formula>
    </cfRule>
    <cfRule type="expression" dxfId="1473" priority="916" stopIfTrue="1">
      <formula>$N$7=2</formula>
    </cfRule>
  </conditionalFormatting>
  <conditionalFormatting sqref="AI20">
    <cfRule type="cellIs" dxfId="1472" priority="917" stopIfTrue="1" operator="notEqual">
      <formula>Z28</formula>
    </cfRule>
    <cfRule type="expression" dxfId="1471" priority="918" stopIfTrue="1">
      <formula>$N$7=2</formula>
    </cfRule>
  </conditionalFormatting>
  <conditionalFormatting sqref="AF22">
    <cfRule type="cellIs" dxfId="1470" priority="911" stopIfTrue="1" operator="notEqual">
      <formula>AC26</formula>
    </cfRule>
    <cfRule type="expression" dxfId="1469" priority="912" stopIfTrue="1">
      <formula>$N$7=2</formula>
    </cfRule>
  </conditionalFormatting>
  <conditionalFormatting sqref="AG22">
    <cfRule type="cellIs" dxfId="1468" priority="913" stopIfTrue="1" operator="notEqual">
      <formula>AB26</formula>
    </cfRule>
    <cfRule type="expression" dxfId="1467" priority="914" stopIfTrue="1">
      <formula>$N$7=2</formula>
    </cfRule>
  </conditionalFormatting>
  <conditionalFormatting sqref="AB26">
    <cfRule type="cellIs" dxfId="1466" priority="907" stopIfTrue="1" operator="notEqual">
      <formula>AG22</formula>
    </cfRule>
    <cfRule type="expression" dxfId="1465" priority="908" stopIfTrue="1">
      <formula>$N$7=2</formula>
    </cfRule>
  </conditionalFormatting>
  <conditionalFormatting sqref="AC26">
    <cfRule type="cellIs" dxfId="1464" priority="909" stopIfTrue="1" operator="notEqual">
      <formula>AF22</formula>
    </cfRule>
    <cfRule type="expression" dxfId="1463" priority="910" stopIfTrue="1">
      <formula>$N$7=2</formula>
    </cfRule>
  </conditionalFormatting>
  <conditionalFormatting sqref="Z28">
    <cfRule type="cellIs" dxfId="1462" priority="903" stopIfTrue="1" operator="notEqual">
      <formula>AI20</formula>
    </cfRule>
    <cfRule type="expression" dxfId="1461" priority="904" stopIfTrue="1">
      <formula>$N$7=2</formula>
    </cfRule>
  </conditionalFormatting>
  <conditionalFormatting sqref="AA28">
    <cfRule type="cellIs" dxfId="1460" priority="905" stopIfTrue="1" operator="notEqual">
      <formula>AH20</formula>
    </cfRule>
    <cfRule type="expression" dxfId="1459" priority="906" stopIfTrue="1">
      <formula>$N$7=2</formula>
    </cfRule>
  </conditionalFormatting>
  <conditionalFormatting sqref="X30">
    <cfRule type="cellIs" dxfId="1458" priority="899" stopIfTrue="1" operator="notEqual">
      <formula>AK18</formula>
    </cfRule>
    <cfRule type="expression" dxfId="1457" priority="900" stopIfTrue="1">
      <formula>$N$7=2</formula>
    </cfRule>
  </conditionalFormatting>
  <conditionalFormatting sqref="Y30">
    <cfRule type="cellIs" dxfId="1456" priority="901" stopIfTrue="1" operator="notEqual">
      <formula>AJ18</formula>
    </cfRule>
    <cfRule type="expression" dxfId="1455" priority="902" stopIfTrue="1">
      <formula>$N$7=2</formula>
    </cfRule>
  </conditionalFormatting>
  <conditionalFormatting sqref="V32">
    <cfRule type="cellIs" dxfId="1454" priority="895" stopIfTrue="1" operator="notEqual">
      <formula>AM16</formula>
    </cfRule>
    <cfRule type="expression" dxfId="1453" priority="896" stopIfTrue="1">
      <formula>$N$7=2</formula>
    </cfRule>
  </conditionalFormatting>
  <conditionalFormatting sqref="W32">
    <cfRule type="cellIs" dxfId="1452" priority="897" stopIfTrue="1" operator="notEqual">
      <formula>AL16</formula>
    </cfRule>
    <cfRule type="expression" dxfId="1451" priority="898" stopIfTrue="1">
      <formula>$N$7=2</formula>
    </cfRule>
  </conditionalFormatting>
  <conditionalFormatting sqref="T34">
    <cfRule type="cellIs" dxfId="1450" priority="891" stopIfTrue="1" operator="notEqual">
      <formula>AO14</formula>
    </cfRule>
    <cfRule type="expression" dxfId="1449" priority="892" stopIfTrue="1">
      <formula>$N$7=2</formula>
    </cfRule>
  </conditionalFormatting>
  <conditionalFormatting sqref="U34">
    <cfRule type="cellIs" dxfId="1448" priority="893" stopIfTrue="1" operator="notEqual">
      <formula>AN14</formula>
    </cfRule>
    <cfRule type="expression" dxfId="1447" priority="894" stopIfTrue="1">
      <formula>$N$7=2</formula>
    </cfRule>
  </conditionalFormatting>
  <conditionalFormatting sqref="P8">
    <cfRule type="cellIs" dxfId="1446" priority="887" stopIfTrue="1" operator="notEqual">
      <formula>O10</formula>
    </cfRule>
    <cfRule type="expression" dxfId="1445" priority="888" stopIfTrue="1">
      <formula>$N$7=2</formula>
    </cfRule>
  </conditionalFormatting>
  <conditionalFormatting sqref="Q8">
    <cfRule type="cellIs" dxfId="1444" priority="889" stopIfTrue="1" operator="notEqual">
      <formula>N10</formula>
    </cfRule>
    <cfRule type="expression" dxfId="1443" priority="890" stopIfTrue="1">
      <formula>$N$7=2</formula>
    </cfRule>
  </conditionalFormatting>
  <conditionalFormatting sqref="N10">
    <cfRule type="cellIs" dxfId="1442" priority="883" stopIfTrue="1" operator="notEqual">
      <formula>Q8</formula>
    </cfRule>
    <cfRule type="expression" dxfId="1441" priority="884" stopIfTrue="1">
      <formula>$N$7=2</formula>
    </cfRule>
  </conditionalFormatting>
  <conditionalFormatting sqref="O10">
    <cfRule type="cellIs" dxfId="1440" priority="885" stopIfTrue="1" operator="notEqual">
      <formula>P8</formula>
    </cfRule>
    <cfRule type="expression" dxfId="1439" priority="886" stopIfTrue="1">
      <formula>$N$7=2</formula>
    </cfRule>
  </conditionalFormatting>
  <conditionalFormatting sqref="AR24">
    <cfRule type="cellIs" dxfId="1438" priority="879" stopIfTrue="1" operator="notEqual">
      <formula>AE38</formula>
    </cfRule>
    <cfRule type="expression" dxfId="1437" priority="880" stopIfTrue="1">
      <formula>$N$7=2</formula>
    </cfRule>
  </conditionalFormatting>
  <conditionalFormatting sqref="AS24">
    <cfRule type="cellIs" dxfId="1436" priority="881" stopIfTrue="1" operator="notEqual">
      <formula>AD38</formula>
    </cfRule>
    <cfRule type="expression" dxfId="1435" priority="882" stopIfTrue="1">
      <formula>$N$7=2</formula>
    </cfRule>
  </conditionalFormatting>
  <conditionalFormatting sqref="AD38">
    <cfRule type="cellIs" dxfId="1434" priority="875" stopIfTrue="1" operator="notEqual">
      <formula>AS24</formula>
    </cfRule>
    <cfRule type="expression" dxfId="1433" priority="876" stopIfTrue="1">
      <formula>$N$7=2</formula>
    </cfRule>
  </conditionalFormatting>
  <conditionalFormatting sqref="AE38">
    <cfRule type="cellIs" dxfId="1432" priority="877" stopIfTrue="1" operator="notEqual">
      <formula>AR24</formula>
    </cfRule>
    <cfRule type="expression" dxfId="1431" priority="878" stopIfTrue="1">
      <formula>$N$7=2</formula>
    </cfRule>
  </conditionalFormatting>
  <conditionalFormatting sqref="AR10">
    <cfRule type="cellIs" dxfId="1430" priority="871" stopIfTrue="1" operator="notEqual">
      <formula>Q38</formula>
    </cfRule>
    <cfRule type="expression" dxfId="1429" priority="872" stopIfTrue="1">
      <formula>$N$7=3</formula>
    </cfRule>
  </conditionalFormatting>
  <conditionalFormatting sqref="AS10">
    <cfRule type="cellIs" dxfId="1428" priority="873" stopIfTrue="1" operator="notEqual">
      <formula>P38</formula>
    </cfRule>
    <cfRule type="expression" dxfId="1427" priority="874" stopIfTrue="1">
      <formula>$N$7=3</formula>
    </cfRule>
  </conditionalFormatting>
  <conditionalFormatting sqref="R8">
    <cfRule type="cellIs" dxfId="1426" priority="867" stopIfTrue="1" operator="notEqual">
      <formula>O12</formula>
    </cfRule>
    <cfRule type="expression" dxfId="1425" priority="868" stopIfTrue="1">
      <formula>$N$7=3</formula>
    </cfRule>
  </conditionalFormatting>
  <conditionalFormatting sqref="S8">
    <cfRule type="cellIs" dxfId="1424" priority="869" stopIfTrue="1" operator="notEqual">
      <formula>N12</formula>
    </cfRule>
    <cfRule type="expression" dxfId="1423" priority="870" stopIfTrue="1">
      <formula>$N$7=3</formula>
    </cfRule>
  </conditionalFormatting>
  <conditionalFormatting sqref="N12">
    <cfRule type="cellIs" dxfId="1422" priority="863" stopIfTrue="1" operator="notEqual">
      <formula>S8</formula>
    </cfRule>
    <cfRule type="expression" dxfId="1421" priority="864" stopIfTrue="1">
      <formula>$N$7=3</formula>
    </cfRule>
  </conditionalFormatting>
  <conditionalFormatting sqref="O12">
    <cfRule type="cellIs" dxfId="1420" priority="865" stopIfTrue="1" operator="notEqual">
      <formula>R8</formula>
    </cfRule>
    <cfRule type="expression" dxfId="1419" priority="866" stopIfTrue="1">
      <formula>$N$7=3</formula>
    </cfRule>
  </conditionalFormatting>
  <conditionalFormatting sqref="P38">
    <cfRule type="cellIs" dxfId="1418" priority="859" stopIfTrue="1" operator="notEqual">
      <formula>AS10</formula>
    </cfRule>
    <cfRule type="expression" dxfId="1417" priority="860" stopIfTrue="1">
      <formula>$N$7=3</formula>
    </cfRule>
  </conditionalFormatting>
  <conditionalFormatting sqref="Q38">
    <cfRule type="cellIs" dxfId="1416" priority="861" stopIfTrue="1" operator="notEqual">
      <formula>AR10</formula>
    </cfRule>
    <cfRule type="expression" dxfId="1415" priority="862" stopIfTrue="1">
      <formula>$N$7=3</formula>
    </cfRule>
  </conditionalFormatting>
  <conditionalFormatting sqref="AP14">
    <cfRule type="cellIs" dxfId="1414" priority="855" stopIfTrue="1" operator="notEqual">
      <formula>U36</formula>
    </cfRule>
    <cfRule type="expression" dxfId="1413" priority="856" stopIfTrue="1">
      <formula>$N$7=3</formula>
    </cfRule>
  </conditionalFormatting>
  <conditionalFormatting sqref="AQ14">
    <cfRule type="cellIs" dxfId="1412" priority="857" stopIfTrue="1" operator="notEqual">
      <formula>T36</formula>
    </cfRule>
    <cfRule type="expression" dxfId="1411" priority="858" stopIfTrue="1">
      <formula>$N$7=3</formula>
    </cfRule>
  </conditionalFormatting>
  <conditionalFormatting sqref="AN16">
    <cfRule type="cellIs" dxfId="1410" priority="851" stopIfTrue="1" operator="notEqual">
      <formula>W34</formula>
    </cfRule>
    <cfRule type="expression" dxfId="1409" priority="852" stopIfTrue="1">
      <formula>$N$7=3</formula>
    </cfRule>
  </conditionalFormatting>
  <conditionalFormatting sqref="AO16">
    <cfRule type="cellIs" dxfId="1408" priority="853" stopIfTrue="1" operator="notEqual">
      <formula>V34</formula>
    </cfRule>
    <cfRule type="expression" dxfId="1407" priority="854" stopIfTrue="1">
      <formula>$N$7=3</formula>
    </cfRule>
  </conditionalFormatting>
  <conditionalFormatting sqref="AL18">
    <cfRule type="cellIs" dxfId="1406" priority="847" stopIfTrue="1" operator="notEqual">
      <formula>Y32</formula>
    </cfRule>
    <cfRule type="expression" dxfId="1405" priority="848" stopIfTrue="1">
      <formula>$N$7=3</formula>
    </cfRule>
  </conditionalFormatting>
  <conditionalFormatting sqref="AM18">
    <cfRule type="cellIs" dxfId="1404" priority="849" stopIfTrue="1" operator="notEqual">
      <formula>X32</formula>
    </cfRule>
    <cfRule type="expression" dxfId="1403" priority="850" stopIfTrue="1">
      <formula>$N$7=3</formula>
    </cfRule>
  </conditionalFormatting>
  <conditionalFormatting sqref="AJ20">
    <cfRule type="cellIs" dxfId="1402" priority="843" stopIfTrue="1" operator="notEqual">
      <formula>AA30</formula>
    </cfRule>
    <cfRule type="expression" dxfId="1401" priority="844" stopIfTrue="1">
      <formula>$N$7=3</formula>
    </cfRule>
  </conditionalFormatting>
  <conditionalFormatting sqref="AK20">
    <cfRule type="cellIs" dxfId="1400" priority="845" stopIfTrue="1" operator="notEqual">
      <formula>Z30</formula>
    </cfRule>
    <cfRule type="expression" dxfId="1399" priority="846" stopIfTrue="1">
      <formula>$N$7=3</formula>
    </cfRule>
  </conditionalFormatting>
  <conditionalFormatting sqref="AH22">
    <cfRule type="cellIs" dxfId="1398" priority="839" stopIfTrue="1" operator="notEqual">
      <formula>AC28</formula>
    </cfRule>
    <cfRule type="expression" dxfId="1397" priority="840" stopIfTrue="1">
      <formula>$N$7=3</formula>
    </cfRule>
  </conditionalFormatting>
  <conditionalFormatting sqref="AI22">
    <cfRule type="cellIs" dxfId="1396" priority="841" stopIfTrue="1" operator="notEqual">
      <formula>AB28</formula>
    </cfRule>
    <cfRule type="expression" dxfId="1395" priority="842" stopIfTrue="1">
      <formula>$N$7=3</formula>
    </cfRule>
  </conditionalFormatting>
  <conditionalFormatting sqref="AF24">
    <cfRule type="cellIs" dxfId="1394" priority="835" stopIfTrue="1" operator="notEqual">
      <formula>AE26</formula>
    </cfRule>
    <cfRule type="expression" dxfId="1393" priority="836" stopIfTrue="1">
      <formula>$N$7=3</formula>
    </cfRule>
  </conditionalFormatting>
  <conditionalFormatting sqref="AG24">
    <cfRule type="cellIs" dxfId="1392" priority="837" stopIfTrue="1" operator="notEqual">
      <formula>AD26</formula>
    </cfRule>
    <cfRule type="expression" dxfId="1391" priority="838" stopIfTrue="1">
      <formula>$N$7=3</formula>
    </cfRule>
  </conditionalFormatting>
  <conditionalFormatting sqref="AD26">
    <cfRule type="cellIs" dxfId="1390" priority="831" stopIfTrue="1" operator="notEqual">
      <formula>AG24</formula>
    </cfRule>
    <cfRule type="expression" dxfId="1389" priority="832" stopIfTrue="1">
      <formula>$N$7=3</formula>
    </cfRule>
  </conditionalFormatting>
  <conditionalFormatting sqref="AE26">
    <cfRule type="cellIs" dxfId="1388" priority="833" stopIfTrue="1" operator="notEqual">
      <formula>AF24</formula>
    </cfRule>
    <cfRule type="expression" dxfId="1387" priority="834" stopIfTrue="1">
      <formula>$N$7=3</formula>
    </cfRule>
  </conditionalFormatting>
  <conditionalFormatting sqref="AB28">
    <cfRule type="cellIs" dxfId="1386" priority="827" stopIfTrue="1" operator="notEqual">
      <formula>AI22</formula>
    </cfRule>
    <cfRule type="expression" dxfId="1385" priority="828" stopIfTrue="1">
      <formula>$N$7=3</formula>
    </cfRule>
  </conditionalFormatting>
  <conditionalFormatting sqref="AC28">
    <cfRule type="cellIs" dxfId="1384" priority="829" stopIfTrue="1" operator="notEqual">
      <formula>AH22</formula>
    </cfRule>
    <cfRule type="expression" dxfId="1383" priority="830" stopIfTrue="1">
      <formula>$N$7=3</formula>
    </cfRule>
  </conditionalFormatting>
  <conditionalFormatting sqref="Z30">
    <cfRule type="cellIs" dxfId="1382" priority="823" stopIfTrue="1" operator="notEqual">
      <formula>AK20</formula>
    </cfRule>
    <cfRule type="expression" dxfId="1381" priority="824" stopIfTrue="1">
      <formula>$N$7=3</formula>
    </cfRule>
  </conditionalFormatting>
  <conditionalFormatting sqref="AA30">
    <cfRule type="cellIs" dxfId="1380" priority="825" stopIfTrue="1" operator="notEqual">
      <formula>AJ20</formula>
    </cfRule>
    <cfRule type="expression" dxfId="1379" priority="826" stopIfTrue="1">
      <formula>$N$7=3</formula>
    </cfRule>
  </conditionalFormatting>
  <conditionalFormatting sqref="X32">
    <cfRule type="cellIs" dxfId="1378" priority="819" stopIfTrue="1" operator="notEqual">
      <formula>AM18</formula>
    </cfRule>
    <cfRule type="expression" dxfId="1377" priority="820" stopIfTrue="1">
      <formula>$N$7=3</formula>
    </cfRule>
  </conditionalFormatting>
  <conditionalFormatting sqref="Y32">
    <cfRule type="cellIs" dxfId="1376" priority="821" stopIfTrue="1" operator="notEqual">
      <formula>AL18</formula>
    </cfRule>
    <cfRule type="expression" dxfId="1375" priority="822" stopIfTrue="1">
      <formula>$N$7=3</formula>
    </cfRule>
  </conditionalFormatting>
  <conditionalFormatting sqref="V34">
    <cfRule type="cellIs" dxfId="1374" priority="815" stopIfTrue="1" operator="notEqual">
      <formula>AO16</formula>
    </cfRule>
    <cfRule type="expression" dxfId="1373" priority="816" stopIfTrue="1">
      <formula>$N$7=3</formula>
    </cfRule>
  </conditionalFormatting>
  <conditionalFormatting sqref="W34">
    <cfRule type="cellIs" dxfId="1372" priority="817" stopIfTrue="1" operator="notEqual">
      <formula>AN16</formula>
    </cfRule>
    <cfRule type="expression" dxfId="1371" priority="818" stopIfTrue="1">
      <formula>$N$7=3</formula>
    </cfRule>
  </conditionalFormatting>
  <conditionalFormatting sqref="AP16">
    <cfRule type="cellIs" dxfId="1370" priority="811" stopIfTrue="1" operator="notEqual">
      <formula>W36</formula>
    </cfRule>
    <cfRule type="expression" dxfId="1369" priority="812" stopIfTrue="1">
      <formula>$N$7=4</formula>
    </cfRule>
  </conditionalFormatting>
  <conditionalFormatting sqref="AQ16">
    <cfRule type="cellIs" dxfId="1368" priority="813" stopIfTrue="1" operator="notEqual">
      <formula>V36</formula>
    </cfRule>
    <cfRule type="expression" dxfId="1367" priority="814" stopIfTrue="1">
      <formula>$N$7=4</formula>
    </cfRule>
  </conditionalFormatting>
  <conditionalFormatting sqref="AN18">
    <cfRule type="cellIs" dxfId="1366" priority="807" stopIfTrue="1" operator="notEqual">
      <formula>Y34</formula>
    </cfRule>
    <cfRule type="expression" dxfId="1365" priority="808" stopIfTrue="1">
      <formula>$N$7=4</formula>
    </cfRule>
  </conditionalFormatting>
  <conditionalFormatting sqref="AO18">
    <cfRule type="cellIs" dxfId="1364" priority="809" stopIfTrue="1" operator="notEqual">
      <formula>X34</formula>
    </cfRule>
    <cfRule type="expression" dxfId="1363" priority="810" stopIfTrue="1">
      <formula>$N$7=4</formula>
    </cfRule>
  </conditionalFormatting>
  <conditionalFormatting sqref="AL20">
    <cfRule type="cellIs" dxfId="1362" priority="803" stopIfTrue="1" operator="notEqual">
      <formula>AA32</formula>
    </cfRule>
    <cfRule type="expression" dxfId="1361" priority="804" stopIfTrue="1">
      <formula>$N$7=4</formula>
    </cfRule>
  </conditionalFormatting>
  <conditionalFormatting sqref="AM20">
    <cfRule type="cellIs" dxfId="1360" priority="805" stopIfTrue="1" operator="notEqual">
      <formula>Z32</formula>
    </cfRule>
    <cfRule type="expression" dxfId="1359" priority="806" stopIfTrue="1">
      <formula>$N$7=4</formula>
    </cfRule>
  </conditionalFormatting>
  <conditionalFormatting sqref="AJ22">
    <cfRule type="cellIs" dxfId="1358" priority="799" stopIfTrue="1" operator="notEqual">
      <formula>AC30</formula>
    </cfRule>
    <cfRule type="expression" dxfId="1357" priority="800" stopIfTrue="1">
      <formula>$N$7=4</formula>
    </cfRule>
  </conditionalFormatting>
  <conditionalFormatting sqref="AK22">
    <cfRule type="cellIs" dxfId="1356" priority="801" stopIfTrue="1" operator="notEqual">
      <formula>AB30</formula>
    </cfRule>
    <cfRule type="expression" dxfId="1355" priority="802" stopIfTrue="1">
      <formula>$N$7=4</formula>
    </cfRule>
  </conditionalFormatting>
  <conditionalFormatting sqref="AH24">
    <cfRule type="cellIs" dxfId="1354" priority="795" stopIfTrue="1" operator="notEqual">
      <formula>AE28</formula>
    </cfRule>
    <cfRule type="expression" dxfId="1353" priority="796" stopIfTrue="1">
      <formula>$N$7=4</formula>
    </cfRule>
  </conditionalFormatting>
  <conditionalFormatting sqref="AI24">
    <cfRule type="cellIs" dxfId="1352" priority="797" stopIfTrue="1" operator="notEqual">
      <formula>AD28</formula>
    </cfRule>
    <cfRule type="expression" dxfId="1351" priority="798" stopIfTrue="1">
      <formula>$N$7=4</formula>
    </cfRule>
  </conditionalFormatting>
  <conditionalFormatting sqref="AD28">
    <cfRule type="cellIs" dxfId="1350" priority="791" stopIfTrue="1" operator="notEqual">
      <formula>AI24</formula>
    </cfRule>
    <cfRule type="expression" dxfId="1349" priority="792" stopIfTrue="1">
      <formula>$N$7=4</formula>
    </cfRule>
  </conditionalFormatting>
  <conditionalFormatting sqref="AE28">
    <cfRule type="cellIs" dxfId="1348" priority="793" stopIfTrue="1" operator="notEqual">
      <formula>AH24</formula>
    </cfRule>
    <cfRule type="expression" dxfId="1347" priority="794" stopIfTrue="1">
      <formula>$N$7=4</formula>
    </cfRule>
  </conditionalFormatting>
  <conditionalFormatting sqref="AB30">
    <cfRule type="cellIs" dxfId="1346" priority="787" stopIfTrue="1" operator="notEqual">
      <formula>AK22</formula>
    </cfRule>
    <cfRule type="expression" dxfId="1345" priority="788" stopIfTrue="1">
      <formula>$N$7=4</formula>
    </cfRule>
  </conditionalFormatting>
  <conditionalFormatting sqref="AC30">
    <cfRule type="cellIs" dxfId="1344" priority="789" stopIfTrue="1" operator="notEqual">
      <formula>AJ22</formula>
    </cfRule>
    <cfRule type="expression" dxfId="1343" priority="790" stopIfTrue="1">
      <formula>$N$7=4</formula>
    </cfRule>
  </conditionalFormatting>
  <conditionalFormatting sqref="Z32">
    <cfRule type="cellIs" dxfId="1342" priority="783" stopIfTrue="1" operator="notEqual">
      <formula>AM20</formula>
    </cfRule>
    <cfRule type="expression" dxfId="1341" priority="784" stopIfTrue="1">
      <formula>$N$7=4</formula>
    </cfRule>
  </conditionalFormatting>
  <conditionalFormatting sqref="AA32">
    <cfRule type="cellIs" dxfId="1340" priority="785" stopIfTrue="1" operator="notEqual">
      <formula>AL20</formula>
    </cfRule>
    <cfRule type="expression" dxfId="1339" priority="786" stopIfTrue="1">
      <formula>$N$7=4</formula>
    </cfRule>
  </conditionalFormatting>
  <conditionalFormatting sqref="X34">
    <cfRule type="cellIs" dxfId="1338" priority="779" stopIfTrue="1" operator="notEqual">
      <formula>AO18</formula>
    </cfRule>
    <cfRule type="expression" dxfId="1337" priority="780" stopIfTrue="1">
      <formula>$N$7=4</formula>
    </cfRule>
  </conditionalFormatting>
  <conditionalFormatting sqref="Y34">
    <cfRule type="cellIs" dxfId="1336" priority="781" stopIfTrue="1" operator="notEqual">
      <formula>AN18</formula>
    </cfRule>
    <cfRule type="expression" dxfId="1335" priority="782" stopIfTrue="1">
      <formula>$N$7=4</formula>
    </cfRule>
  </conditionalFormatting>
  <conditionalFormatting sqref="AR26">
    <cfRule type="cellIs" dxfId="1334" priority="775" stopIfTrue="1" operator="notEqual">
      <formula>AG38</formula>
    </cfRule>
    <cfRule type="expression" dxfId="1333" priority="776" stopIfTrue="1">
      <formula>$N$7=4</formula>
    </cfRule>
  </conditionalFormatting>
  <conditionalFormatting sqref="AS26">
    <cfRule type="cellIs" dxfId="1332" priority="777" stopIfTrue="1" operator="notEqual">
      <formula>AF38</formula>
    </cfRule>
    <cfRule type="expression" dxfId="1331" priority="778" stopIfTrue="1">
      <formula>$N$7=4</formula>
    </cfRule>
  </conditionalFormatting>
  <conditionalFormatting sqref="AF38">
    <cfRule type="cellIs" dxfId="1330" priority="771" stopIfTrue="1" operator="notEqual">
      <formula>AS26</formula>
    </cfRule>
    <cfRule type="expression" dxfId="1329" priority="772" stopIfTrue="1">
      <formula>$N$7=4</formula>
    </cfRule>
  </conditionalFormatting>
  <conditionalFormatting sqref="AG38">
    <cfRule type="cellIs" dxfId="1328" priority="773" stopIfTrue="1" operator="notEqual">
      <formula>AR26</formula>
    </cfRule>
    <cfRule type="expression" dxfId="1327" priority="774" stopIfTrue="1">
      <formula>$N$7=4</formula>
    </cfRule>
  </conditionalFormatting>
  <conditionalFormatting sqref="T8">
    <cfRule type="cellIs" dxfId="1326" priority="767" stopIfTrue="1" operator="notEqual">
      <formula>O14</formula>
    </cfRule>
    <cfRule type="expression" dxfId="1325" priority="768" stopIfTrue="1">
      <formula>$N$7=4</formula>
    </cfRule>
  </conditionalFormatting>
  <conditionalFormatting sqref="U8">
    <cfRule type="cellIs" dxfId="1324" priority="769" stopIfTrue="1" operator="notEqual">
      <formula>N14</formula>
    </cfRule>
    <cfRule type="expression" dxfId="1323" priority="770" stopIfTrue="1">
      <formula>$N$7=4</formula>
    </cfRule>
  </conditionalFormatting>
  <conditionalFormatting sqref="R10">
    <cfRule type="cellIs" dxfId="1322" priority="763" stopIfTrue="1" operator="notEqual">
      <formula>Q12</formula>
    </cfRule>
    <cfRule type="expression" dxfId="1321" priority="764" stopIfTrue="1">
      <formula>$N$7=4</formula>
    </cfRule>
  </conditionalFormatting>
  <conditionalFormatting sqref="S10">
    <cfRule type="cellIs" dxfId="1320" priority="765" stopIfTrue="1" operator="notEqual">
      <formula>P12</formula>
    </cfRule>
    <cfRule type="expression" dxfId="1319" priority="766" stopIfTrue="1">
      <formula>$N$7=4</formula>
    </cfRule>
  </conditionalFormatting>
  <conditionalFormatting sqref="P12">
    <cfRule type="cellIs" dxfId="1318" priority="759" stopIfTrue="1" operator="notEqual">
      <formula>S10</formula>
    </cfRule>
    <cfRule type="expression" dxfId="1317" priority="760" stopIfTrue="1">
      <formula>$N$7=4</formula>
    </cfRule>
  </conditionalFormatting>
  <conditionalFormatting sqref="Q12">
    <cfRule type="cellIs" dxfId="1316" priority="761" stopIfTrue="1" operator="notEqual">
      <formula>R10</formula>
    </cfRule>
    <cfRule type="expression" dxfId="1315" priority="762" stopIfTrue="1">
      <formula>$N$7=4</formula>
    </cfRule>
  </conditionalFormatting>
  <conditionalFormatting sqref="N14">
    <cfRule type="cellIs" dxfId="1314" priority="755" stopIfTrue="1" operator="notEqual">
      <formula>U8</formula>
    </cfRule>
    <cfRule type="expression" dxfId="1313" priority="756" stopIfTrue="1">
      <formula>$N$7=4</formula>
    </cfRule>
  </conditionalFormatting>
  <conditionalFormatting sqref="O14">
    <cfRule type="cellIs" dxfId="1312" priority="757" stopIfTrue="1" operator="notEqual">
      <formula>T8</formula>
    </cfRule>
    <cfRule type="expression" dxfId="1311" priority="758" stopIfTrue="1">
      <formula>$N$7=4</formula>
    </cfRule>
  </conditionalFormatting>
  <conditionalFormatting sqref="AR12">
    <cfRule type="cellIs" dxfId="1310" priority="751" stopIfTrue="1" operator="notEqual">
      <formula>S38</formula>
    </cfRule>
    <cfRule type="expression" dxfId="1309" priority="752" stopIfTrue="1">
      <formula>$N$7=5</formula>
    </cfRule>
  </conditionalFormatting>
  <conditionalFormatting sqref="AS12">
    <cfRule type="cellIs" dxfId="1308" priority="753" stopIfTrue="1" operator="notEqual">
      <formula>R38</formula>
    </cfRule>
    <cfRule type="expression" dxfId="1307" priority="754" stopIfTrue="1">
      <formula>$N$7=5</formula>
    </cfRule>
  </conditionalFormatting>
  <conditionalFormatting sqref="R38">
    <cfRule type="cellIs" dxfId="1306" priority="747" stopIfTrue="1" operator="notEqual">
      <formula>AS12</formula>
    </cfRule>
    <cfRule type="expression" dxfId="1305" priority="748" stopIfTrue="1">
      <formula>$N$7=5</formula>
    </cfRule>
  </conditionalFormatting>
  <conditionalFormatting sqref="S38">
    <cfRule type="cellIs" dxfId="1304" priority="749" stopIfTrue="1" operator="notEqual">
      <formula>AR12</formula>
    </cfRule>
    <cfRule type="expression" dxfId="1303" priority="750" stopIfTrue="1">
      <formula>$N$7=5</formula>
    </cfRule>
  </conditionalFormatting>
  <conditionalFormatting sqref="V8">
    <cfRule type="cellIs" dxfId="1302" priority="743" stopIfTrue="1" operator="notEqual">
      <formula>O16</formula>
    </cfRule>
    <cfRule type="expression" dxfId="1301" priority="744" stopIfTrue="1">
      <formula>$N$7=5</formula>
    </cfRule>
  </conditionalFormatting>
  <conditionalFormatting sqref="W8">
    <cfRule type="cellIs" dxfId="1300" priority="745" stopIfTrue="1" operator="notEqual">
      <formula>N16</formula>
    </cfRule>
    <cfRule type="expression" dxfId="1299" priority="746" stopIfTrue="1">
      <formula>$N$7=5</formula>
    </cfRule>
  </conditionalFormatting>
  <conditionalFormatting sqref="T10">
    <cfRule type="cellIs" dxfId="1298" priority="739" stopIfTrue="1" operator="notEqual">
      <formula>Q14</formula>
    </cfRule>
    <cfRule type="expression" dxfId="1297" priority="740" stopIfTrue="1">
      <formula>$N$7=5</formula>
    </cfRule>
  </conditionalFormatting>
  <conditionalFormatting sqref="U10">
    <cfRule type="cellIs" dxfId="1296" priority="741" stopIfTrue="1" operator="notEqual">
      <formula>P14</formula>
    </cfRule>
    <cfRule type="expression" dxfId="1295" priority="742" stopIfTrue="1">
      <formula>$N$7=5</formula>
    </cfRule>
  </conditionalFormatting>
  <conditionalFormatting sqref="P14">
    <cfRule type="cellIs" dxfId="1294" priority="735" stopIfTrue="1" operator="notEqual">
      <formula>U10</formula>
    </cfRule>
    <cfRule type="expression" dxfId="1293" priority="736" stopIfTrue="1">
      <formula>$N$7=5</formula>
    </cfRule>
  </conditionalFormatting>
  <conditionalFormatting sqref="Q14">
    <cfRule type="cellIs" dxfId="1292" priority="737" stopIfTrue="1" operator="notEqual">
      <formula>T10</formula>
    </cfRule>
    <cfRule type="expression" dxfId="1291" priority="738" stopIfTrue="1">
      <formula>$N$7=5</formula>
    </cfRule>
  </conditionalFormatting>
  <conditionalFormatting sqref="N16">
    <cfRule type="cellIs" dxfId="1290" priority="731" stopIfTrue="1" operator="notEqual">
      <formula>W8</formula>
    </cfRule>
    <cfRule type="expression" dxfId="1289" priority="732" stopIfTrue="1">
      <formula>$N$7=5</formula>
    </cfRule>
  </conditionalFormatting>
  <conditionalFormatting sqref="O16">
    <cfRule type="cellIs" dxfId="1288" priority="733" stopIfTrue="1" operator="notEqual">
      <formula>V8</formula>
    </cfRule>
    <cfRule type="expression" dxfId="1287" priority="734" stopIfTrue="1">
      <formula>$N$7=5</formula>
    </cfRule>
  </conditionalFormatting>
  <conditionalFormatting sqref="AP18">
    <cfRule type="cellIs" dxfId="1286" priority="727" stopIfTrue="1" operator="notEqual">
      <formula>Y36</formula>
    </cfRule>
    <cfRule type="expression" dxfId="1285" priority="728" stopIfTrue="1">
      <formula>$N$7=5</formula>
    </cfRule>
  </conditionalFormatting>
  <conditionalFormatting sqref="AQ18">
    <cfRule type="cellIs" dxfId="1284" priority="729" stopIfTrue="1" operator="notEqual">
      <formula>X36</formula>
    </cfRule>
    <cfRule type="expression" dxfId="1283" priority="730" stopIfTrue="1">
      <formula>$N$7=5</formula>
    </cfRule>
  </conditionalFormatting>
  <conditionalFormatting sqref="AN20">
    <cfRule type="cellIs" dxfId="1282" priority="723" stopIfTrue="1" operator="notEqual">
      <formula>AA34</formula>
    </cfRule>
    <cfRule type="expression" dxfId="1281" priority="724" stopIfTrue="1">
      <formula>$N$7=5</formula>
    </cfRule>
  </conditionalFormatting>
  <conditionalFormatting sqref="AO20">
    <cfRule type="cellIs" dxfId="1280" priority="725" stopIfTrue="1" operator="notEqual">
      <formula>Z34</formula>
    </cfRule>
    <cfRule type="expression" dxfId="1279" priority="726" stopIfTrue="1">
      <formula>$N$7=5</formula>
    </cfRule>
  </conditionalFormatting>
  <conditionalFormatting sqref="AL22">
    <cfRule type="cellIs" dxfId="1278" priority="719" stopIfTrue="1" operator="notEqual">
      <formula>AC32</formula>
    </cfRule>
    <cfRule type="expression" dxfId="1277" priority="720" stopIfTrue="1">
      <formula>$N$7=5</formula>
    </cfRule>
  </conditionalFormatting>
  <conditionalFormatting sqref="AM22">
    <cfRule type="cellIs" dxfId="1276" priority="721" stopIfTrue="1" operator="notEqual">
      <formula>AB32</formula>
    </cfRule>
    <cfRule type="expression" dxfId="1275" priority="722" stopIfTrue="1">
      <formula>$N$7=5</formula>
    </cfRule>
  </conditionalFormatting>
  <conditionalFormatting sqref="AJ24">
    <cfRule type="cellIs" dxfId="1274" priority="715" stopIfTrue="1" operator="notEqual">
      <formula>AE30</formula>
    </cfRule>
    <cfRule type="expression" dxfId="1273" priority="716" stopIfTrue="1">
      <formula>$N$7=5</formula>
    </cfRule>
  </conditionalFormatting>
  <conditionalFormatting sqref="AK24">
    <cfRule type="cellIs" dxfId="1272" priority="717" stopIfTrue="1" operator="notEqual">
      <formula>AD30</formula>
    </cfRule>
    <cfRule type="expression" dxfId="1271" priority="718" stopIfTrue="1">
      <formula>$N$7=5</formula>
    </cfRule>
  </conditionalFormatting>
  <conditionalFormatting sqref="AH26">
    <cfRule type="cellIs" dxfId="1270" priority="711" stopIfTrue="1" operator="notEqual">
      <formula>AG28</formula>
    </cfRule>
    <cfRule type="expression" dxfId="1269" priority="712" stopIfTrue="1">
      <formula>$N$7=5</formula>
    </cfRule>
  </conditionalFormatting>
  <conditionalFormatting sqref="AI26">
    <cfRule type="cellIs" dxfId="1268" priority="713" stopIfTrue="1" operator="notEqual">
      <formula>AF28</formula>
    </cfRule>
    <cfRule type="expression" dxfId="1267" priority="714" stopIfTrue="1">
      <formula>$N$7=5</formula>
    </cfRule>
  </conditionalFormatting>
  <conditionalFormatting sqref="AF28">
    <cfRule type="cellIs" dxfId="1266" priority="707" stopIfTrue="1" operator="notEqual">
      <formula>AI26</formula>
    </cfRule>
    <cfRule type="expression" dxfId="1265" priority="708" stopIfTrue="1">
      <formula>$N$7=5</formula>
    </cfRule>
  </conditionalFormatting>
  <conditionalFormatting sqref="AG28">
    <cfRule type="cellIs" dxfId="1264" priority="709" stopIfTrue="1" operator="notEqual">
      <formula>AH26</formula>
    </cfRule>
    <cfRule type="expression" dxfId="1263" priority="710" stopIfTrue="1">
      <formula>$N$7=5</formula>
    </cfRule>
  </conditionalFormatting>
  <conditionalFormatting sqref="AD30">
    <cfRule type="cellIs" dxfId="1262" priority="703" stopIfTrue="1" operator="notEqual">
      <formula>AK24</formula>
    </cfRule>
    <cfRule type="expression" dxfId="1261" priority="704" stopIfTrue="1">
      <formula>$N$7=5</formula>
    </cfRule>
  </conditionalFormatting>
  <conditionalFormatting sqref="AE30">
    <cfRule type="cellIs" dxfId="1260" priority="705" stopIfTrue="1" operator="notEqual">
      <formula>AJ24</formula>
    </cfRule>
    <cfRule type="expression" dxfId="1259" priority="706" stopIfTrue="1">
      <formula>$N$7=5</formula>
    </cfRule>
  </conditionalFormatting>
  <conditionalFormatting sqref="AB32">
    <cfRule type="cellIs" dxfId="1258" priority="699" stopIfTrue="1" operator="notEqual">
      <formula>AM22</formula>
    </cfRule>
    <cfRule type="expression" dxfId="1257" priority="700" stopIfTrue="1">
      <formula>$N$7=5</formula>
    </cfRule>
  </conditionalFormatting>
  <conditionalFormatting sqref="AC32">
    <cfRule type="cellIs" dxfId="1256" priority="701" stopIfTrue="1" operator="notEqual">
      <formula>AL22</formula>
    </cfRule>
    <cfRule type="expression" dxfId="1255" priority="702" stopIfTrue="1">
      <formula>$N$7=5</formula>
    </cfRule>
  </conditionalFormatting>
  <conditionalFormatting sqref="Z34">
    <cfRule type="cellIs" dxfId="1254" priority="695" stopIfTrue="1" operator="notEqual">
      <formula>AO20</formula>
    </cfRule>
    <cfRule type="expression" dxfId="1253" priority="696" stopIfTrue="1">
      <formula>$N$7=5</formula>
    </cfRule>
  </conditionalFormatting>
  <conditionalFormatting sqref="AA34">
    <cfRule type="cellIs" dxfId="1252" priority="697" stopIfTrue="1" operator="notEqual">
      <formula>AN20</formula>
    </cfRule>
    <cfRule type="expression" dxfId="1251" priority="698" stopIfTrue="1">
      <formula>$N$7=5</formula>
    </cfRule>
  </conditionalFormatting>
  <conditionalFormatting sqref="AR28">
    <cfRule type="cellIs" dxfId="1250" priority="691" stopIfTrue="1" operator="notEqual">
      <formula>AI38</formula>
    </cfRule>
    <cfRule type="expression" dxfId="1249" priority="692" stopIfTrue="1">
      <formula>$N$7=6</formula>
    </cfRule>
  </conditionalFormatting>
  <conditionalFormatting sqref="AS28">
    <cfRule type="cellIs" dxfId="1248" priority="693" stopIfTrue="1" operator="notEqual">
      <formula>AH38</formula>
    </cfRule>
    <cfRule type="expression" dxfId="1247" priority="694" stopIfTrue="1">
      <formula>$N$7=6</formula>
    </cfRule>
  </conditionalFormatting>
  <conditionalFormatting sqref="AH38">
    <cfRule type="cellIs" dxfId="1246" priority="687" stopIfTrue="1" operator="notEqual">
      <formula>AS28</formula>
    </cfRule>
    <cfRule type="expression" dxfId="1245" priority="688" stopIfTrue="1">
      <formula>$N$7=6</formula>
    </cfRule>
  </conditionalFormatting>
  <conditionalFormatting sqref="AI38">
    <cfRule type="cellIs" dxfId="1244" priority="689" stopIfTrue="1" operator="notEqual">
      <formula>AR28</formula>
    </cfRule>
    <cfRule type="expression" dxfId="1243" priority="690" stopIfTrue="1">
      <formula>$N$7=6</formula>
    </cfRule>
  </conditionalFormatting>
  <conditionalFormatting sqref="X8">
    <cfRule type="cellIs" dxfId="1242" priority="683" stopIfTrue="1" operator="notEqual">
      <formula>O18</formula>
    </cfRule>
    <cfRule type="expression" dxfId="1241" priority="684" stopIfTrue="1">
      <formula>$N$7=6</formula>
    </cfRule>
  </conditionalFormatting>
  <conditionalFormatting sqref="Y8">
    <cfRule type="cellIs" dxfId="1240" priority="685" stopIfTrue="1" operator="notEqual">
      <formula>N18</formula>
    </cfRule>
    <cfRule type="expression" dxfId="1239" priority="686" stopIfTrue="1">
      <formula>$N$7=6</formula>
    </cfRule>
  </conditionalFormatting>
  <conditionalFormatting sqref="V10">
    <cfRule type="cellIs" dxfId="1238" priority="679" stopIfTrue="1" operator="notEqual">
      <formula>Q16</formula>
    </cfRule>
    <cfRule type="expression" dxfId="1237" priority="680" stopIfTrue="1">
      <formula>$N$7=6</formula>
    </cfRule>
  </conditionalFormatting>
  <conditionalFormatting sqref="W10">
    <cfRule type="cellIs" dxfId="1236" priority="681" stopIfTrue="1" operator="notEqual">
      <formula>P16</formula>
    </cfRule>
    <cfRule type="expression" dxfId="1235" priority="682" stopIfTrue="1">
      <formula>$N$7=6</formula>
    </cfRule>
  </conditionalFormatting>
  <conditionalFormatting sqref="T12">
    <cfRule type="cellIs" dxfId="1234" priority="675" stopIfTrue="1" operator="notEqual">
      <formula>S14</formula>
    </cfRule>
    <cfRule type="expression" dxfId="1233" priority="676" stopIfTrue="1">
      <formula>$N$7=6</formula>
    </cfRule>
  </conditionalFormatting>
  <conditionalFormatting sqref="U12">
    <cfRule type="cellIs" dxfId="1232" priority="677" stopIfTrue="1" operator="notEqual">
      <formula>R14</formula>
    </cfRule>
    <cfRule type="expression" dxfId="1231" priority="678" stopIfTrue="1">
      <formula>$N$7=6</formula>
    </cfRule>
  </conditionalFormatting>
  <conditionalFormatting sqref="R14">
    <cfRule type="cellIs" dxfId="1230" priority="671" stopIfTrue="1" operator="notEqual">
      <formula>U12</formula>
    </cfRule>
    <cfRule type="expression" dxfId="1229" priority="672" stopIfTrue="1">
      <formula>$N$7=6</formula>
    </cfRule>
  </conditionalFormatting>
  <conditionalFormatting sqref="S14">
    <cfRule type="cellIs" dxfId="1228" priority="673" stopIfTrue="1" operator="notEqual">
      <formula>T12</formula>
    </cfRule>
    <cfRule type="expression" dxfId="1227" priority="674" stopIfTrue="1">
      <formula>$N$7=6</formula>
    </cfRule>
  </conditionalFormatting>
  <conditionalFormatting sqref="P16">
    <cfRule type="cellIs" dxfId="1226" priority="667" stopIfTrue="1" operator="notEqual">
      <formula>W10</formula>
    </cfRule>
    <cfRule type="expression" dxfId="1225" priority="668" stopIfTrue="1">
      <formula>$N$7=6</formula>
    </cfRule>
  </conditionalFormatting>
  <conditionalFormatting sqref="Q16">
    <cfRule type="cellIs" dxfId="1224" priority="669" stopIfTrue="1" operator="notEqual">
      <formula>V10</formula>
    </cfRule>
    <cfRule type="expression" dxfId="1223" priority="670" stopIfTrue="1">
      <formula>$N$7=6</formula>
    </cfRule>
  </conditionalFormatting>
  <conditionalFormatting sqref="N18">
    <cfRule type="cellIs" dxfId="1222" priority="663" stopIfTrue="1" operator="notEqual">
      <formula>Y8</formula>
    </cfRule>
    <cfRule type="expression" dxfId="1221" priority="664" stopIfTrue="1">
      <formula>$N$7=6</formula>
    </cfRule>
  </conditionalFormatting>
  <conditionalFormatting sqref="O18">
    <cfRule type="cellIs" dxfId="1220" priority="665" stopIfTrue="1" operator="notEqual">
      <formula>X8</formula>
    </cfRule>
    <cfRule type="expression" dxfId="1219" priority="666" stopIfTrue="1">
      <formula>$N$7=6</formula>
    </cfRule>
  </conditionalFormatting>
  <conditionalFormatting sqref="AP20">
    <cfRule type="cellIs" dxfId="1218" priority="659" stopIfTrue="1" operator="notEqual">
      <formula>AA36</formula>
    </cfRule>
    <cfRule type="expression" dxfId="1217" priority="660" stopIfTrue="1">
      <formula>$N$7=6</formula>
    </cfRule>
  </conditionalFormatting>
  <conditionalFormatting sqref="AQ20">
    <cfRule type="cellIs" dxfId="1216" priority="661" stopIfTrue="1" operator="notEqual">
      <formula>Z36</formula>
    </cfRule>
    <cfRule type="expression" dxfId="1215" priority="662" stopIfTrue="1">
      <formula>$N$7=6</formula>
    </cfRule>
  </conditionalFormatting>
  <conditionalFormatting sqref="AN22">
    <cfRule type="cellIs" dxfId="1214" priority="655" stopIfTrue="1" operator="notEqual">
      <formula>AC34</formula>
    </cfRule>
    <cfRule type="expression" dxfId="1213" priority="656" stopIfTrue="1">
      <formula>$N$7=6</formula>
    </cfRule>
  </conditionalFormatting>
  <conditionalFormatting sqref="AO22">
    <cfRule type="cellIs" dxfId="1212" priority="657" stopIfTrue="1" operator="notEqual">
      <formula>AB34</formula>
    </cfRule>
    <cfRule type="expression" dxfId="1211" priority="658" stopIfTrue="1">
      <formula>$N$7=6</formula>
    </cfRule>
  </conditionalFormatting>
  <conditionalFormatting sqref="AL24">
    <cfRule type="cellIs" dxfId="1210" priority="651" stopIfTrue="1" operator="notEqual">
      <formula>AE32</formula>
    </cfRule>
    <cfRule type="expression" dxfId="1209" priority="652" stopIfTrue="1">
      <formula>$N$7=6</formula>
    </cfRule>
  </conditionalFormatting>
  <conditionalFormatting sqref="AM24">
    <cfRule type="cellIs" dxfId="1208" priority="653" stopIfTrue="1" operator="notEqual">
      <formula>AD32</formula>
    </cfRule>
    <cfRule type="expression" dxfId="1207" priority="654" stopIfTrue="1">
      <formula>$N$7=6</formula>
    </cfRule>
  </conditionalFormatting>
  <conditionalFormatting sqref="AJ26">
    <cfRule type="cellIs" dxfId="1206" priority="647" stopIfTrue="1" operator="notEqual">
      <formula>AG30</formula>
    </cfRule>
    <cfRule type="expression" dxfId="1205" priority="648" stopIfTrue="1">
      <formula>$N$7=6</formula>
    </cfRule>
  </conditionalFormatting>
  <conditionalFormatting sqref="AK26">
    <cfRule type="cellIs" dxfId="1204" priority="649" stopIfTrue="1" operator="notEqual">
      <formula>AF30</formula>
    </cfRule>
    <cfRule type="expression" dxfId="1203" priority="650" stopIfTrue="1">
      <formula>$N$7=6</formula>
    </cfRule>
  </conditionalFormatting>
  <conditionalFormatting sqref="AF30">
    <cfRule type="cellIs" dxfId="1202" priority="643" stopIfTrue="1" operator="notEqual">
      <formula>AK26</formula>
    </cfRule>
    <cfRule type="expression" dxfId="1201" priority="644" stopIfTrue="1">
      <formula>$N$7=6</formula>
    </cfRule>
  </conditionalFormatting>
  <conditionalFormatting sqref="AG30">
    <cfRule type="cellIs" dxfId="1200" priority="645" stopIfTrue="1" operator="notEqual">
      <formula>AJ26</formula>
    </cfRule>
    <cfRule type="expression" dxfId="1199" priority="646" stopIfTrue="1">
      <formula>$N$7=6</formula>
    </cfRule>
  </conditionalFormatting>
  <conditionalFormatting sqref="AD32">
    <cfRule type="cellIs" dxfId="1198" priority="639" stopIfTrue="1" operator="notEqual">
      <formula>AM24</formula>
    </cfRule>
    <cfRule type="expression" dxfId="1197" priority="640" stopIfTrue="1">
      <formula>$N$7=6</formula>
    </cfRule>
  </conditionalFormatting>
  <conditionalFormatting sqref="AE32">
    <cfRule type="cellIs" dxfId="1196" priority="641" stopIfTrue="1" operator="notEqual">
      <formula>AL24</formula>
    </cfRule>
    <cfRule type="expression" dxfId="1195" priority="642" stopIfTrue="1">
      <formula>$N$7=6</formula>
    </cfRule>
  </conditionalFormatting>
  <conditionalFormatting sqref="AB34">
    <cfRule type="cellIs" dxfId="1194" priority="635" stopIfTrue="1" operator="notEqual">
      <formula>AO22</formula>
    </cfRule>
    <cfRule type="expression" dxfId="1193" priority="636" stopIfTrue="1">
      <formula>$N$7=6</formula>
    </cfRule>
  </conditionalFormatting>
  <conditionalFormatting sqref="AC34">
    <cfRule type="cellIs" dxfId="1192" priority="637" stopIfTrue="1" operator="notEqual">
      <formula>AN22</formula>
    </cfRule>
    <cfRule type="expression" dxfId="1191" priority="638" stopIfTrue="1">
      <formula>$N$7=6</formula>
    </cfRule>
  </conditionalFormatting>
  <conditionalFormatting sqref="AR14">
    <cfRule type="cellIs" dxfId="1190" priority="631" stopIfTrue="1" operator="notEqual">
      <formula>U38</formula>
    </cfRule>
    <cfRule type="expression" dxfId="1189" priority="632" stopIfTrue="1">
      <formula>$N$7=7</formula>
    </cfRule>
  </conditionalFormatting>
  <conditionalFormatting sqref="AS14">
    <cfRule type="cellIs" dxfId="1188" priority="633" stopIfTrue="1" operator="notEqual">
      <formula>T38</formula>
    </cfRule>
    <cfRule type="expression" dxfId="1187" priority="634" stopIfTrue="1">
      <formula>$N$7=7</formula>
    </cfRule>
  </conditionalFormatting>
  <conditionalFormatting sqref="T38">
    <cfRule type="cellIs" dxfId="1186" priority="627" stopIfTrue="1" operator="notEqual">
      <formula>AS14</formula>
    </cfRule>
    <cfRule type="expression" dxfId="1185" priority="628" stopIfTrue="1">
      <formula>$N$7=7</formula>
    </cfRule>
  </conditionalFormatting>
  <conditionalFormatting sqref="U38">
    <cfRule type="cellIs" dxfId="1184" priority="629" stopIfTrue="1" operator="notEqual">
      <formula>AR14</formula>
    </cfRule>
    <cfRule type="expression" dxfId="1183" priority="630" stopIfTrue="1">
      <formula>$N$7=7</formula>
    </cfRule>
  </conditionalFormatting>
  <conditionalFormatting sqref="Z8">
    <cfRule type="cellIs" dxfId="1182" priority="623" stopIfTrue="1" operator="notEqual">
      <formula>O20</formula>
    </cfRule>
    <cfRule type="expression" dxfId="1181" priority="624" stopIfTrue="1">
      <formula>$N$7=7</formula>
    </cfRule>
  </conditionalFormatting>
  <conditionalFormatting sqref="AA8">
    <cfRule type="cellIs" dxfId="1180" priority="625" stopIfTrue="1" operator="notEqual">
      <formula>N20</formula>
    </cfRule>
    <cfRule type="expression" dxfId="1179" priority="626" stopIfTrue="1">
      <formula>$N$7=7</formula>
    </cfRule>
  </conditionalFormatting>
  <conditionalFormatting sqref="X10">
    <cfRule type="cellIs" dxfId="1178" priority="619" stopIfTrue="1" operator="notEqual">
      <formula>Q18</formula>
    </cfRule>
    <cfRule type="expression" dxfId="1177" priority="620" stopIfTrue="1">
      <formula>$N$7=7</formula>
    </cfRule>
  </conditionalFormatting>
  <conditionalFormatting sqref="Y10">
    <cfRule type="cellIs" dxfId="1176" priority="621" stopIfTrue="1" operator="notEqual">
      <formula>P18</formula>
    </cfRule>
    <cfRule type="expression" dxfId="1175" priority="622" stopIfTrue="1">
      <formula>$N$7=7</formula>
    </cfRule>
  </conditionalFormatting>
  <conditionalFormatting sqref="V12">
    <cfRule type="cellIs" dxfId="1174" priority="615" stopIfTrue="1" operator="notEqual">
      <formula>S16</formula>
    </cfRule>
    <cfRule type="expression" dxfId="1173" priority="616" stopIfTrue="1">
      <formula>$N$7=7</formula>
    </cfRule>
  </conditionalFormatting>
  <conditionalFormatting sqref="W12">
    <cfRule type="cellIs" dxfId="1172" priority="617" stopIfTrue="1" operator="notEqual">
      <formula>R16</formula>
    </cfRule>
    <cfRule type="expression" dxfId="1171" priority="618" stopIfTrue="1">
      <formula>$N$7=7</formula>
    </cfRule>
  </conditionalFormatting>
  <conditionalFormatting sqref="R16">
    <cfRule type="cellIs" dxfId="1170" priority="611" stopIfTrue="1" operator="notEqual">
      <formula>W12</formula>
    </cfRule>
    <cfRule type="expression" dxfId="1169" priority="612" stopIfTrue="1">
      <formula>$N$7=7</formula>
    </cfRule>
  </conditionalFormatting>
  <conditionalFormatting sqref="S16">
    <cfRule type="cellIs" dxfId="1168" priority="613" stopIfTrue="1" operator="notEqual">
      <formula>V12</formula>
    </cfRule>
    <cfRule type="expression" dxfId="1167" priority="614" stopIfTrue="1">
      <formula>$N$7=7</formula>
    </cfRule>
  </conditionalFormatting>
  <conditionalFormatting sqref="P18">
    <cfRule type="cellIs" dxfId="1166" priority="607" stopIfTrue="1" operator="notEqual">
      <formula>Y10</formula>
    </cfRule>
    <cfRule type="expression" dxfId="1165" priority="608" stopIfTrue="1">
      <formula>$N$7=7</formula>
    </cfRule>
  </conditionalFormatting>
  <conditionalFormatting sqref="Q18">
    <cfRule type="cellIs" dxfId="1164" priority="609" stopIfTrue="1" operator="notEqual">
      <formula>X10</formula>
    </cfRule>
    <cfRule type="expression" dxfId="1163" priority="610" stopIfTrue="1">
      <formula>$N$7=7</formula>
    </cfRule>
  </conditionalFormatting>
  <conditionalFormatting sqref="N20">
    <cfRule type="cellIs" dxfId="1162" priority="603" stopIfTrue="1" operator="notEqual">
      <formula>AA8</formula>
    </cfRule>
    <cfRule type="expression" dxfId="1161" priority="604" stopIfTrue="1">
      <formula>$N$7=7</formula>
    </cfRule>
  </conditionalFormatting>
  <conditionalFormatting sqref="O20">
    <cfRule type="cellIs" dxfId="1160" priority="605" stopIfTrue="1" operator="notEqual">
      <formula>Z8</formula>
    </cfRule>
    <cfRule type="expression" dxfId="1159" priority="606" stopIfTrue="1">
      <formula>$N$7=7</formula>
    </cfRule>
  </conditionalFormatting>
  <conditionalFormatting sqref="AP22">
    <cfRule type="cellIs" dxfId="1158" priority="599" stopIfTrue="1" operator="notEqual">
      <formula>AC36</formula>
    </cfRule>
    <cfRule type="expression" dxfId="1157" priority="600" stopIfTrue="1">
      <formula>$N$7=7</formula>
    </cfRule>
  </conditionalFormatting>
  <conditionalFormatting sqref="AQ22">
    <cfRule type="cellIs" dxfId="1156" priority="601" stopIfTrue="1" operator="notEqual">
      <formula>AB36</formula>
    </cfRule>
    <cfRule type="expression" dxfId="1155" priority="602" stopIfTrue="1">
      <formula>$N$7=7</formula>
    </cfRule>
  </conditionalFormatting>
  <conditionalFormatting sqref="AN24">
    <cfRule type="cellIs" dxfId="1154" priority="595" stopIfTrue="1" operator="notEqual">
      <formula>AE34</formula>
    </cfRule>
    <cfRule type="expression" dxfId="1153" priority="596" stopIfTrue="1">
      <formula>$N$7=7</formula>
    </cfRule>
  </conditionalFormatting>
  <conditionalFormatting sqref="AO24">
    <cfRule type="cellIs" dxfId="1152" priority="597" stopIfTrue="1" operator="notEqual">
      <formula>AD34</formula>
    </cfRule>
    <cfRule type="expression" dxfId="1151" priority="598" stopIfTrue="1">
      <formula>$N$7=7</formula>
    </cfRule>
  </conditionalFormatting>
  <conditionalFormatting sqref="AL26">
    <cfRule type="cellIs" dxfId="1150" priority="591" stopIfTrue="1" operator="notEqual">
      <formula>AG32</formula>
    </cfRule>
    <cfRule type="expression" dxfId="1149" priority="592" stopIfTrue="1">
      <formula>$N$7=7</formula>
    </cfRule>
  </conditionalFormatting>
  <conditionalFormatting sqref="AM26">
    <cfRule type="cellIs" dxfId="1148" priority="593" stopIfTrue="1" operator="notEqual">
      <formula>AF32</formula>
    </cfRule>
    <cfRule type="expression" dxfId="1147" priority="594" stopIfTrue="1">
      <formula>$N$7=7</formula>
    </cfRule>
  </conditionalFormatting>
  <conditionalFormatting sqref="AJ28">
    <cfRule type="cellIs" dxfId="1146" priority="587" stopIfTrue="1" operator="notEqual">
      <formula>AI30</formula>
    </cfRule>
    <cfRule type="expression" dxfId="1145" priority="588" stopIfTrue="1">
      <formula>$N$7=7</formula>
    </cfRule>
  </conditionalFormatting>
  <conditionalFormatting sqref="AK28">
    <cfRule type="cellIs" dxfId="1144" priority="589" stopIfTrue="1" operator="notEqual">
      <formula>AH30</formula>
    </cfRule>
    <cfRule type="expression" dxfId="1143" priority="590" stopIfTrue="1">
      <formula>$N$7=7</formula>
    </cfRule>
  </conditionalFormatting>
  <conditionalFormatting sqref="AH30">
    <cfRule type="cellIs" dxfId="1142" priority="583" stopIfTrue="1" operator="notEqual">
      <formula>AK28</formula>
    </cfRule>
    <cfRule type="expression" dxfId="1141" priority="584" stopIfTrue="1">
      <formula>$N$7=7</formula>
    </cfRule>
  </conditionalFormatting>
  <conditionalFormatting sqref="AI30">
    <cfRule type="cellIs" dxfId="1140" priority="585" stopIfTrue="1" operator="notEqual">
      <formula>AJ28</formula>
    </cfRule>
    <cfRule type="expression" dxfId="1139" priority="586" stopIfTrue="1">
      <formula>$N$7=7</formula>
    </cfRule>
  </conditionalFormatting>
  <conditionalFormatting sqref="AF32">
    <cfRule type="cellIs" dxfId="1138" priority="579" stopIfTrue="1" operator="notEqual">
      <formula>AM26</formula>
    </cfRule>
    <cfRule type="expression" dxfId="1137" priority="580" stopIfTrue="1">
      <formula>$N$7=7</formula>
    </cfRule>
  </conditionalFormatting>
  <conditionalFormatting sqref="AG32">
    <cfRule type="cellIs" dxfId="1136" priority="581" stopIfTrue="1" operator="notEqual">
      <formula>AL26</formula>
    </cfRule>
    <cfRule type="expression" dxfId="1135" priority="582" stopIfTrue="1">
      <formula>$N$7=7</formula>
    </cfRule>
  </conditionalFormatting>
  <conditionalFormatting sqref="AD34">
    <cfRule type="cellIs" dxfId="1134" priority="575" stopIfTrue="1" operator="notEqual">
      <formula>AO24</formula>
    </cfRule>
    <cfRule type="expression" dxfId="1133" priority="576" stopIfTrue="1">
      <formula>$N$7=7</formula>
    </cfRule>
  </conditionalFormatting>
  <conditionalFormatting sqref="AE34">
    <cfRule type="cellIs" dxfId="1132" priority="577" stopIfTrue="1" operator="notEqual">
      <formula>AN24</formula>
    </cfRule>
    <cfRule type="expression" dxfId="1131" priority="578" stopIfTrue="1">
      <formula>$N$7=7</formula>
    </cfRule>
  </conditionalFormatting>
  <conditionalFormatting sqref="AB8">
    <cfRule type="cellIs" dxfId="1130" priority="571" stopIfTrue="1" operator="notEqual">
      <formula>O22</formula>
    </cfRule>
    <cfRule type="expression" dxfId="1129" priority="572" stopIfTrue="1">
      <formula>$N$7=8</formula>
    </cfRule>
  </conditionalFormatting>
  <conditionalFormatting sqref="AC8">
    <cfRule type="cellIs" dxfId="1128" priority="573" stopIfTrue="1" operator="notEqual">
      <formula>N22</formula>
    </cfRule>
    <cfRule type="expression" dxfId="1127" priority="574" stopIfTrue="1">
      <formula>$N$7=8</formula>
    </cfRule>
  </conditionalFormatting>
  <conditionalFormatting sqref="N22">
    <cfRule type="cellIs" dxfId="1126" priority="567" stopIfTrue="1" operator="notEqual">
      <formula>AC8</formula>
    </cfRule>
    <cfRule type="expression" dxfId="1125" priority="568" stopIfTrue="1">
      <formula>$N$7=8</formula>
    </cfRule>
  </conditionalFormatting>
  <conditionalFormatting sqref="O22">
    <cfRule type="cellIs" dxfId="1124" priority="569" stopIfTrue="1" operator="notEqual">
      <formula>AB8</formula>
    </cfRule>
    <cfRule type="expression" dxfId="1123" priority="570" stopIfTrue="1">
      <formula>$N$7=8</formula>
    </cfRule>
  </conditionalFormatting>
  <conditionalFormatting sqref="Z10">
    <cfRule type="cellIs" dxfId="1122" priority="563" stopIfTrue="1" operator="notEqual">
      <formula>Q20</formula>
    </cfRule>
    <cfRule type="expression" dxfId="1121" priority="564" stopIfTrue="1">
      <formula>$N$7=8</formula>
    </cfRule>
  </conditionalFormatting>
  <conditionalFormatting sqref="AA10">
    <cfRule type="cellIs" dxfId="1120" priority="565" stopIfTrue="1" operator="notEqual">
      <formula>P20</formula>
    </cfRule>
    <cfRule type="expression" dxfId="1119" priority="566" stopIfTrue="1">
      <formula>$N$7=8</formula>
    </cfRule>
  </conditionalFormatting>
  <conditionalFormatting sqref="X12">
    <cfRule type="cellIs" dxfId="1118" priority="559" stopIfTrue="1" operator="notEqual">
      <formula>S18</formula>
    </cfRule>
    <cfRule type="expression" dxfId="1117" priority="560" stopIfTrue="1">
      <formula>$N$7=8</formula>
    </cfRule>
  </conditionalFormatting>
  <conditionalFormatting sqref="Y12">
    <cfRule type="cellIs" dxfId="1116" priority="561" stopIfTrue="1" operator="notEqual">
      <formula>R18</formula>
    </cfRule>
    <cfRule type="expression" dxfId="1115" priority="562" stopIfTrue="1">
      <formula>$N$7=8</formula>
    </cfRule>
  </conditionalFormatting>
  <conditionalFormatting sqref="V14">
    <cfRule type="cellIs" dxfId="1114" priority="555" stopIfTrue="1" operator="notEqual">
      <formula>U16</formula>
    </cfRule>
    <cfRule type="expression" dxfId="1113" priority="556" stopIfTrue="1">
      <formula>$N$7=8</formula>
    </cfRule>
  </conditionalFormatting>
  <conditionalFormatting sqref="W14">
    <cfRule type="cellIs" dxfId="1112" priority="557" stopIfTrue="1" operator="notEqual">
      <formula>T16</formula>
    </cfRule>
    <cfRule type="expression" dxfId="1111" priority="558" stopIfTrue="1">
      <formula>$N$7=8</formula>
    </cfRule>
  </conditionalFormatting>
  <conditionalFormatting sqref="T16">
    <cfRule type="cellIs" dxfId="1110" priority="551" stopIfTrue="1" operator="notEqual">
      <formula>W14</formula>
    </cfRule>
    <cfRule type="expression" dxfId="1109" priority="552" stopIfTrue="1">
      <formula>$N$7=8</formula>
    </cfRule>
  </conditionalFormatting>
  <conditionalFormatting sqref="U16">
    <cfRule type="cellIs" dxfId="1108" priority="553" stopIfTrue="1" operator="notEqual">
      <formula>V14</formula>
    </cfRule>
    <cfRule type="expression" dxfId="1107" priority="554" stopIfTrue="1">
      <formula>$N$7=8</formula>
    </cfRule>
  </conditionalFormatting>
  <conditionalFormatting sqref="R18">
    <cfRule type="cellIs" dxfId="1106" priority="547" stopIfTrue="1" operator="notEqual">
      <formula>Y12</formula>
    </cfRule>
    <cfRule type="expression" dxfId="1105" priority="548" stopIfTrue="1">
      <formula>$N$7=8</formula>
    </cfRule>
  </conditionalFormatting>
  <conditionalFormatting sqref="S18">
    <cfRule type="cellIs" dxfId="1104" priority="549" stopIfTrue="1" operator="notEqual">
      <formula>X12</formula>
    </cfRule>
    <cfRule type="expression" dxfId="1103" priority="550" stopIfTrue="1">
      <formula>$N$7=8</formula>
    </cfRule>
  </conditionalFormatting>
  <conditionalFormatting sqref="P20">
    <cfRule type="cellIs" dxfId="1102" priority="543" stopIfTrue="1" operator="notEqual">
      <formula>AA10</formula>
    </cfRule>
    <cfRule type="expression" dxfId="1101" priority="544" stopIfTrue="1">
      <formula>$N$7=8</formula>
    </cfRule>
  </conditionalFormatting>
  <conditionalFormatting sqref="Q20">
    <cfRule type="cellIs" dxfId="1100" priority="545" stopIfTrue="1" operator="notEqual">
      <formula>Z10</formula>
    </cfRule>
    <cfRule type="expression" dxfId="1099" priority="546" stopIfTrue="1">
      <formula>$N$7=8</formula>
    </cfRule>
  </conditionalFormatting>
  <conditionalFormatting sqref="AP24">
    <cfRule type="cellIs" dxfId="1098" priority="539" stopIfTrue="1" operator="notEqual">
      <formula>AE36</formula>
    </cfRule>
    <cfRule type="expression" dxfId="1097" priority="540" stopIfTrue="1">
      <formula>$N$7=8</formula>
    </cfRule>
  </conditionalFormatting>
  <conditionalFormatting sqref="AQ24">
    <cfRule type="cellIs" dxfId="1096" priority="541" stopIfTrue="1" operator="notEqual">
      <formula>AD36</formula>
    </cfRule>
    <cfRule type="expression" dxfId="1095" priority="542" stopIfTrue="1">
      <formula>$N$7=8</formula>
    </cfRule>
  </conditionalFormatting>
  <conditionalFormatting sqref="AN26">
    <cfRule type="cellIs" dxfId="1094" priority="535" stopIfTrue="1" operator="notEqual">
      <formula>AG34</formula>
    </cfRule>
    <cfRule type="expression" dxfId="1093" priority="536" stopIfTrue="1">
      <formula>$N$7=8</formula>
    </cfRule>
  </conditionalFormatting>
  <conditionalFormatting sqref="AO26">
    <cfRule type="cellIs" dxfId="1092" priority="537" stopIfTrue="1" operator="notEqual">
      <formula>AF34</formula>
    </cfRule>
    <cfRule type="expression" dxfId="1091" priority="538" stopIfTrue="1">
      <formula>$N$7=8</formula>
    </cfRule>
  </conditionalFormatting>
  <conditionalFormatting sqref="AL28">
    <cfRule type="cellIs" dxfId="1090" priority="531" stopIfTrue="1" operator="notEqual">
      <formula>AI32</formula>
    </cfRule>
    <cfRule type="expression" dxfId="1089" priority="532" stopIfTrue="1">
      <formula>$N$7=8</formula>
    </cfRule>
  </conditionalFormatting>
  <conditionalFormatting sqref="AM28">
    <cfRule type="cellIs" dxfId="1088" priority="533" stopIfTrue="1" operator="notEqual">
      <formula>AH32</formula>
    </cfRule>
    <cfRule type="expression" dxfId="1087" priority="534" stopIfTrue="1">
      <formula>$N$7=8</formula>
    </cfRule>
  </conditionalFormatting>
  <conditionalFormatting sqref="AH32">
    <cfRule type="cellIs" dxfId="1086" priority="527" stopIfTrue="1" operator="notEqual">
      <formula>AM28</formula>
    </cfRule>
    <cfRule type="expression" dxfId="1085" priority="528" stopIfTrue="1">
      <formula>$N$7=8</formula>
    </cfRule>
  </conditionalFormatting>
  <conditionalFormatting sqref="AI32">
    <cfRule type="cellIs" dxfId="1084" priority="529" stopIfTrue="1" operator="notEqual">
      <formula>AL28</formula>
    </cfRule>
    <cfRule type="expression" dxfId="1083" priority="530" stopIfTrue="1">
      <formula>$N$7=8</formula>
    </cfRule>
  </conditionalFormatting>
  <conditionalFormatting sqref="AF34">
    <cfRule type="cellIs" dxfId="1082" priority="523" stopIfTrue="1" operator="notEqual">
      <formula>AO26</formula>
    </cfRule>
    <cfRule type="expression" dxfId="1081" priority="524" stopIfTrue="1">
      <formula>$N$7=8</formula>
    </cfRule>
  </conditionalFormatting>
  <conditionalFormatting sqref="AG34">
    <cfRule type="cellIs" dxfId="1080" priority="525" stopIfTrue="1" operator="notEqual">
      <formula>AN26</formula>
    </cfRule>
    <cfRule type="expression" dxfId="1079" priority="526" stopIfTrue="1">
      <formula>$N$7=8</formula>
    </cfRule>
  </conditionalFormatting>
  <conditionalFormatting sqref="AR30">
    <cfRule type="cellIs" dxfId="1078" priority="519" stopIfTrue="1" operator="notEqual">
      <formula>AK38</formula>
    </cfRule>
    <cfRule type="expression" dxfId="1077" priority="520" stopIfTrue="1">
      <formula>$N$7=8</formula>
    </cfRule>
  </conditionalFormatting>
  <conditionalFormatting sqref="AS30">
    <cfRule type="cellIs" dxfId="1076" priority="521" stopIfTrue="1" operator="notEqual">
      <formula>AJ38</formula>
    </cfRule>
    <cfRule type="expression" dxfId="1075" priority="522" stopIfTrue="1">
      <formula>$N$7=8</formula>
    </cfRule>
  </conditionalFormatting>
  <conditionalFormatting sqref="AJ38">
    <cfRule type="cellIs" dxfId="1074" priority="515" stopIfTrue="1" operator="notEqual">
      <formula>AS30</formula>
    </cfRule>
    <cfRule type="expression" dxfId="1073" priority="516" stopIfTrue="1">
      <formula>$N$7=8</formula>
    </cfRule>
  </conditionalFormatting>
  <conditionalFormatting sqref="AK38">
    <cfRule type="cellIs" dxfId="1072" priority="517" stopIfTrue="1" operator="notEqual">
      <formula>AR30</formula>
    </cfRule>
    <cfRule type="expression" dxfId="1071" priority="518" stopIfTrue="1">
      <formula>$N$7=8</formula>
    </cfRule>
  </conditionalFormatting>
  <conditionalFormatting sqref="AD8">
    <cfRule type="cellIs" dxfId="1070" priority="511" stopIfTrue="1" operator="notEqual">
      <formula>O24</formula>
    </cfRule>
    <cfRule type="expression" dxfId="1069" priority="512" stopIfTrue="1">
      <formula>$N$7=9</formula>
    </cfRule>
  </conditionalFormatting>
  <conditionalFormatting sqref="AE8">
    <cfRule type="cellIs" dxfId="1068" priority="513" stopIfTrue="1" operator="notEqual">
      <formula>N24</formula>
    </cfRule>
    <cfRule type="expression" dxfId="1067" priority="514" stopIfTrue="1">
      <formula>$N$7=9</formula>
    </cfRule>
  </conditionalFormatting>
  <conditionalFormatting sqref="AB10">
    <cfRule type="cellIs" dxfId="1066" priority="507" stopIfTrue="1" operator="notEqual">
      <formula>Q22</formula>
    </cfRule>
    <cfRule type="expression" dxfId="1065" priority="508" stopIfTrue="1">
      <formula>$N$7=9</formula>
    </cfRule>
  </conditionalFormatting>
  <conditionalFormatting sqref="AC10">
    <cfRule type="cellIs" dxfId="1064" priority="509" stopIfTrue="1" operator="notEqual">
      <formula>P22</formula>
    </cfRule>
    <cfRule type="expression" dxfId="1063" priority="510" stopIfTrue="1">
      <formula>$N$7=9</formula>
    </cfRule>
  </conditionalFormatting>
  <conditionalFormatting sqref="Z12">
    <cfRule type="cellIs" dxfId="1062" priority="503" stopIfTrue="1" operator="notEqual">
      <formula>S20</formula>
    </cfRule>
    <cfRule type="expression" dxfId="1061" priority="504" stopIfTrue="1">
      <formula>$N$7=9</formula>
    </cfRule>
  </conditionalFormatting>
  <conditionalFormatting sqref="AA12">
    <cfRule type="cellIs" dxfId="1060" priority="505" stopIfTrue="1" operator="notEqual">
      <formula>R20</formula>
    </cfRule>
    <cfRule type="expression" dxfId="1059" priority="506" stopIfTrue="1">
      <formula>$N$7=9</formula>
    </cfRule>
  </conditionalFormatting>
  <conditionalFormatting sqref="X14">
    <cfRule type="cellIs" dxfId="1058" priority="499" stopIfTrue="1" operator="notEqual">
      <formula>U18</formula>
    </cfRule>
    <cfRule type="expression" dxfId="1057" priority="500" stopIfTrue="1">
      <formula>$N$7=9</formula>
    </cfRule>
  </conditionalFormatting>
  <conditionalFormatting sqref="Y14">
    <cfRule type="cellIs" dxfId="1056" priority="501" stopIfTrue="1" operator="notEqual">
      <formula>T18</formula>
    </cfRule>
    <cfRule type="expression" dxfId="1055" priority="502" stopIfTrue="1">
      <formula>$N$7=9</formula>
    </cfRule>
  </conditionalFormatting>
  <conditionalFormatting sqref="T18">
    <cfRule type="cellIs" dxfId="1054" priority="495" stopIfTrue="1" operator="notEqual">
      <formula>Y14</formula>
    </cfRule>
    <cfRule type="expression" dxfId="1053" priority="496" stopIfTrue="1">
      <formula>$N$7=9</formula>
    </cfRule>
  </conditionalFormatting>
  <conditionalFormatting sqref="U18">
    <cfRule type="cellIs" dxfId="1052" priority="497" stopIfTrue="1" operator="notEqual">
      <formula>X14</formula>
    </cfRule>
    <cfRule type="expression" dxfId="1051" priority="498" stopIfTrue="1">
      <formula>$N$7=9</formula>
    </cfRule>
  </conditionalFormatting>
  <conditionalFormatting sqref="R20">
    <cfRule type="cellIs" dxfId="1050" priority="491" stopIfTrue="1" operator="notEqual">
      <formula>AA12</formula>
    </cfRule>
    <cfRule type="expression" dxfId="1049" priority="492" stopIfTrue="1">
      <formula>$N$7=9</formula>
    </cfRule>
  </conditionalFormatting>
  <conditionalFormatting sqref="S20">
    <cfRule type="cellIs" dxfId="1048" priority="493" stopIfTrue="1" operator="notEqual">
      <formula>Z12</formula>
    </cfRule>
    <cfRule type="expression" dxfId="1047" priority="494" stopIfTrue="1">
      <formula>$N$7=9</formula>
    </cfRule>
  </conditionalFormatting>
  <conditionalFormatting sqref="P22">
    <cfRule type="cellIs" dxfId="1046" priority="487" stopIfTrue="1" operator="notEqual">
      <formula>AC10</formula>
    </cfRule>
    <cfRule type="expression" dxfId="1045" priority="488" stopIfTrue="1">
      <formula>$N$7=9</formula>
    </cfRule>
  </conditionalFormatting>
  <conditionalFormatting sqref="Q22">
    <cfRule type="cellIs" dxfId="1044" priority="489" stopIfTrue="1" operator="notEqual">
      <formula>AB10</formula>
    </cfRule>
    <cfRule type="expression" dxfId="1043" priority="490" stopIfTrue="1">
      <formula>$N$7=9</formula>
    </cfRule>
  </conditionalFormatting>
  <conditionalFormatting sqref="N24">
    <cfRule type="cellIs" dxfId="1042" priority="483" stopIfTrue="1" operator="notEqual">
      <formula>AE8</formula>
    </cfRule>
    <cfRule type="expression" dxfId="1041" priority="484" stopIfTrue="1">
      <formula>$N$7=9</formula>
    </cfRule>
  </conditionalFormatting>
  <conditionalFormatting sqref="O24">
    <cfRule type="cellIs" dxfId="1040" priority="485" stopIfTrue="1" operator="notEqual">
      <formula>AD8</formula>
    </cfRule>
    <cfRule type="expression" dxfId="1039" priority="486" stopIfTrue="1">
      <formula>$N$7=9</formula>
    </cfRule>
  </conditionalFormatting>
  <conditionalFormatting sqref="AR16">
    <cfRule type="cellIs" dxfId="1038" priority="479" stopIfTrue="1" operator="notEqual">
      <formula>W38</formula>
    </cfRule>
    <cfRule type="expression" dxfId="1037" priority="480" stopIfTrue="1">
      <formula>$N$7=9</formula>
    </cfRule>
  </conditionalFormatting>
  <conditionalFormatting sqref="AS16">
    <cfRule type="cellIs" dxfId="1036" priority="481" stopIfTrue="1" operator="notEqual">
      <formula>V38</formula>
    </cfRule>
    <cfRule type="expression" dxfId="1035" priority="482" stopIfTrue="1">
      <formula>$N$7=9</formula>
    </cfRule>
  </conditionalFormatting>
  <conditionalFormatting sqref="V38">
    <cfRule type="cellIs" dxfId="1034" priority="475" stopIfTrue="1" operator="notEqual">
      <formula>AS16</formula>
    </cfRule>
    <cfRule type="expression" dxfId="1033" priority="476" stopIfTrue="1">
      <formula>$N$7=9</formula>
    </cfRule>
  </conditionalFormatting>
  <conditionalFormatting sqref="W38">
    <cfRule type="cellIs" dxfId="1032" priority="477" stopIfTrue="1" operator="notEqual">
      <formula>AR16</formula>
    </cfRule>
    <cfRule type="expression" dxfId="1031" priority="478" stopIfTrue="1">
      <formula>$N$7=9</formula>
    </cfRule>
  </conditionalFormatting>
  <conditionalFormatting sqref="AP26">
    <cfRule type="cellIs" dxfId="1030" priority="471" stopIfTrue="1" operator="notEqual">
      <formula>AG36</formula>
    </cfRule>
    <cfRule type="expression" dxfId="1029" priority="472" stopIfTrue="1">
      <formula>$N$7=9</formula>
    </cfRule>
  </conditionalFormatting>
  <conditionalFormatting sqref="AQ26">
    <cfRule type="cellIs" dxfId="1028" priority="473" stopIfTrue="1" operator="notEqual">
      <formula>AF36</formula>
    </cfRule>
    <cfRule type="expression" dxfId="1027" priority="474" stopIfTrue="1">
      <formula>$N$7=9</formula>
    </cfRule>
  </conditionalFormatting>
  <conditionalFormatting sqref="AN28">
    <cfRule type="cellIs" dxfId="1026" priority="467" stopIfTrue="1" operator="notEqual">
      <formula>AI34</formula>
    </cfRule>
    <cfRule type="expression" dxfId="1025" priority="468" stopIfTrue="1">
      <formula>$N$7=9</formula>
    </cfRule>
  </conditionalFormatting>
  <conditionalFormatting sqref="AO28">
    <cfRule type="cellIs" dxfId="1024" priority="469" stopIfTrue="1" operator="notEqual">
      <formula>AH34</formula>
    </cfRule>
    <cfRule type="expression" dxfId="1023" priority="470" stopIfTrue="1">
      <formula>$N$7=9</formula>
    </cfRule>
  </conditionalFormatting>
  <conditionalFormatting sqref="AL30">
    <cfRule type="cellIs" dxfId="1022" priority="463" stopIfTrue="1" operator="notEqual">
      <formula>AK32</formula>
    </cfRule>
    <cfRule type="expression" dxfId="1021" priority="464" stopIfTrue="1">
      <formula>$N$7=9</formula>
    </cfRule>
  </conditionalFormatting>
  <conditionalFormatting sqref="AM30">
    <cfRule type="cellIs" dxfId="1020" priority="465" stopIfTrue="1" operator="notEqual">
      <formula>AJ32</formula>
    </cfRule>
    <cfRule type="expression" dxfId="1019" priority="466" stopIfTrue="1">
      <formula>$N$7=9</formula>
    </cfRule>
  </conditionalFormatting>
  <conditionalFormatting sqref="AJ32">
    <cfRule type="cellIs" dxfId="1018" priority="459" stopIfTrue="1" operator="notEqual">
      <formula>AM30</formula>
    </cfRule>
    <cfRule type="expression" dxfId="1017" priority="460" stopIfTrue="1">
      <formula>$N$7=9</formula>
    </cfRule>
  </conditionalFormatting>
  <conditionalFormatting sqref="AK32">
    <cfRule type="cellIs" dxfId="1016" priority="461" stopIfTrue="1" operator="notEqual">
      <formula>AL30</formula>
    </cfRule>
    <cfRule type="expression" dxfId="1015" priority="462" stopIfTrue="1">
      <formula>$N$7=9</formula>
    </cfRule>
  </conditionalFormatting>
  <conditionalFormatting sqref="AH34">
    <cfRule type="cellIs" dxfId="1014" priority="455" stopIfTrue="1" operator="notEqual">
      <formula>AO28</formula>
    </cfRule>
    <cfRule type="expression" dxfId="1013" priority="456" stopIfTrue="1">
      <formula>$N$7=9</formula>
    </cfRule>
  </conditionalFormatting>
  <conditionalFormatting sqref="AI34">
    <cfRule type="cellIs" dxfId="1012" priority="457" stopIfTrue="1" operator="notEqual">
      <formula>AN28</formula>
    </cfRule>
    <cfRule type="expression" dxfId="1011" priority="458" stopIfTrue="1">
      <formula>$N$7=9</formula>
    </cfRule>
  </conditionalFormatting>
  <conditionalFormatting sqref="AF8">
    <cfRule type="cellIs" dxfId="1010" priority="451" stopIfTrue="1" operator="notEqual">
      <formula>O26</formula>
    </cfRule>
    <cfRule type="expression" dxfId="1009" priority="452" stopIfTrue="1">
      <formula>$N$7=10</formula>
    </cfRule>
  </conditionalFormatting>
  <conditionalFormatting sqref="AG8">
    <cfRule type="cellIs" dxfId="1008" priority="453" stopIfTrue="1" operator="notEqual">
      <formula>N26</formula>
    </cfRule>
    <cfRule type="expression" dxfId="1007" priority="454" stopIfTrue="1">
      <formula>$N$7=10</formula>
    </cfRule>
  </conditionalFormatting>
  <conditionalFormatting sqref="N26">
    <cfRule type="cellIs" dxfId="1006" priority="447" stopIfTrue="1" operator="notEqual">
      <formula>AG8</formula>
    </cfRule>
    <cfRule type="expression" dxfId="1005" priority="448" stopIfTrue="1">
      <formula>$N$7=10</formula>
    </cfRule>
  </conditionalFormatting>
  <conditionalFormatting sqref="O26">
    <cfRule type="cellIs" dxfId="1004" priority="449" stopIfTrue="1" operator="notEqual">
      <formula>AF8</formula>
    </cfRule>
    <cfRule type="expression" dxfId="1003" priority="450" stopIfTrue="1">
      <formula>$N$7=10</formula>
    </cfRule>
  </conditionalFormatting>
  <conditionalFormatting sqref="AD10">
    <cfRule type="cellIs" dxfId="1002" priority="443" stopIfTrue="1" operator="notEqual">
      <formula>Q24</formula>
    </cfRule>
    <cfRule type="expression" dxfId="1001" priority="444" stopIfTrue="1">
      <formula>$N$7=10</formula>
    </cfRule>
  </conditionalFormatting>
  <conditionalFormatting sqref="AE10">
    <cfRule type="cellIs" dxfId="1000" priority="445" stopIfTrue="1" operator="notEqual">
      <formula>P24</formula>
    </cfRule>
    <cfRule type="expression" dxfId="999" priority="446" stopIfTrue="1">
      <formula>$N$7=10</formula>
    </cfRule>
  </conditionalFormatting>
  <conditionalFormatting sqref="AB12">
    <cfRule type="cellIs" dxfId="998" priority="439" stopIfTrue="1" operator="notEqual">
      <formula>S22</formula>
    </cfRule>
    <cfRule type="expression" dxfId="997" priority="440" stopIfTrue="1">
      <formula>$N$7=10</formula>
    </cfRule>
  </conditionalFormatting>
  <conditionalFormatting sqref="AC12">
    <cfRule type="cellIs" dxfId="996" priority="441" stopIfTrue="1" operator="notEqual">
      <formula>R22</formula>
    </cfRule>
    <cfRule type="expression" dxfId="995" priority="442" stopIfTrue="1">
      <formula>$N$7=10</formula>
    </cfRule>
  </conditionalFormatting>
  <conditionalFormatting sqref="Z14">
    <cfRule type="cellIs" dxfId="994" priority="435" stopIfTrue="1" operator="notEqual">
      <formula>U20</formula>
    </cfRule>
    <cfRule type="expression" dxfId="993" priority="436" stopIfTrue="1">
      <formula>$N$7=10</formula>
    </cfRule>
  </conditionalFormatting>
  <conditionalFormatting sqref="AA14">
    <cfRule type="cellIs" dxfId="992" priority="437" stopIfTrue="1" operator="notEqual">
      <formula>T20</formula>
    </cfRule>
    <cfRule type="expression" dxfId="991" priority="438" stopIfTrue="1">
      <formula>$N$7=10</formula>
    </cfRule>
  </conditionalFormatting>
  <conditionalFormatting sqref="X16">
    <cfRule type="cellIs" dxfId="990" priority="431" stopIfTrue="1" operator="notEqual">
      <formula>W18</formula>
    </cfRule>
    <cfRule type="expression" dxfId="989" priority="432" stopIfTrue="1">
      <formula>$N$7=10</formula>
    </cfRule>
  </conditionalFormatting>
  <conditionalFormatting sqref="Y16">
    <cfRule type="cellIs" dxfId="988" priority="433" stopIfTrue="1" operator="notEqual">
      <formula>V18</formula>
    </cfRule>
    <cfRule type="expression" dxfId="987" priority="434" stopIfTrue="1">
      <formula>$N$7=10</formula>
    </cfRule>
  </conditionalFormatting>
  <conditionalFormatting sqref="P24">
    <cfRule type="cellIs" dxfId="986" priority="427" stopIfTrue="1" operator="notEqual">
      <formula>AE10</formula>
    </cfRule>
    <cfRule type="expression" dxfId="985" priority="428" stopIfTrue="1">
      <formula>$N$7=10</formula>
    </cfRule>
  </conditionalFormatting>
  <conditionalFormatting sqref="Q24">
    <cfRule type="cellIs" dxfId="984" priority="429" stopIfTrue="1" operator="notEqual">
      <formula>AD10</formula>
    </cfRule>
    <cfRule type="expression" dxfId="983" priority="430" stopIfTrue="1">
      <formula>$N$7=10</formula>
    </cfRule>
  </conditionalFormatting>
  <conditionalFormatting sqref="R22">
    <cfRule type="cellIs" dxfId="982" priority="423" stopIfTrue="1" operator="notEqual">
      <formula>AC12</formula>
    </cfRule>
    <cfRule type="expression" dxfId="981" priority="424" stopIfTrue="1">
      <formula>$N$7=10</formula>
    </cfRule>
  </conditionalFormatting>
  <conditionalFormatting sqref="S22">
    <cfRule type="cellIs" dxfId="980" priority="425" stopIfTrue="1" operator="notEqual">
      <formula>AB12</formula>
    </cfRule>
    <cfRule type="expression" dxfId="979" priority="426" stopIfTrue="1">
      <formula>$N$7=10</formula>
    </cfRule>
  </conditionalFormatting>
  <conditionalFormatting sqref="T20">
    <cfRule type="cellIs" dxfId="978" priority="419" stopIfTrue="1" operator="notEqual">
      <formula>AA14</formula>
    </cfRule>
    <cfRule type="expression" dxfId="977" priority="420" stopIfTrue="1">
      <formula>$N$7=10</formula>
    </cfRule>
  </conditionalFormatting>
  <conditionalFormatting sqref="U20">
    <cfRule type="cellIs" dxfId="976" priority="421" stopIfTrue="1" operator="notEqual">
      <formula>Z14</formula>
    </cfRule>
    <cfRule type="expression" dxfId="975" priority="422" stopIfTrue="1">
      <formula>$N$7=10</formula>
    </cfRule>
  </conditionalFormatting>
  <conditionalFormatting sqref="V18">
    <cfRule type="cellIs" dxfId="974" priority="415" stopIfTrue="1" operator="notEqual">
      <formula>Y16</formula>
    </cfRule>
    <cfRule type="expression" dxfId="973" priority="416" stopIfTrue="1">
      <formula>$N$7=10</formula>
    </cfRule>
  </conditionalFormatting>
  <conditionalFormatting sqref="W18">
    <cfRule type="cellIs" dxfId="972" priority="417" stopIfTrue="1" operator="notEqual">
      <formula>X16</formula>
    </cfRule>
    <cfRule type="expression" dxfId="971" priority="418" stopIfTrue="1">
      <formula>$N$7=10</formula>
    </cfRule>
  </conditionalFormatting>
  <conditionalFormatting sqref="AP28">
    <cfRule type="cellIs" dxfId="970" priority="411" stopIfTrue="1" operator="notEqual">
      <formula>AI36</formula>
    </cfRule>
    <cfRule type="expression" dxfId="969" priority="412" stopIfTrue="1">
      <formula>$N$7=10</formula>
    </cfRule>
  </conditionalFormatting>
  <conditionalFormatting sqref="AQ28">
    <cfRule type="cellIs" dxfId="968" priority="413" stopIfTrue="1" operator="notEqual">
      <formula>AH36</formula>
    </cfRule>
    <cfRule type="expression" dxfId="967" priority="414" stopIfTrue="1">
      <formula>$N$7=10</formula>
    </cfRule>
  </conditionalFormatting>
  <conditionalFormatting sqref="AN30">
    <cfRule type="cellIs" dxfId="966" priority="407" stopIfTrue="1" operator="notEqual">
      <formula>AK34</formula>
    </cfRule>
    <cfRule type="expression" dxfId="965" priority="408" stopIfTrue="1">
      <formula>$N$7=10</formula>
    </cfRule>
  </conditionalFormatting>
  <conditionalFormatting sqref="AO30">
    <cfRule type="cellIs" dxfId="964" priority="409" stopIfTrue="1" operator="notEqual">
      <formula>AJ34</formula>
    </cfRule>
    <cfRule type="expression" dxfId="963" priority="410" stopIfTrue="1">
      <formula>$N$7=10</formula>
    </cfRule>
  </conditionalFormatting>
  <conditionalFormatting sqref="AR32">
    <cfRule type="cellIs" dxfId="962" priority="403" stopIfTrue="1" operator="notEqual">
      <formula>AM38</formula>
    </cfRule>
    <cfRule type="expression" dxfId="961" priority="404" stopIfTrue="1">
      <formula>$N$7=10</formula>
    </cfRule>
  </conditionalFormatting>
  <conditionalFormatting sqref="AS32">
    <cfRule type="cellIs" dxfId="960" priority="405" stopIfTrue="1" operator="notEqual">
      <formula>AL38</formula>
    </cfRule>
    <cfRule type="expression" dxfId="959" priority="406" stopIfTrue="1">
      <formula>$N$7=10</formula>
    </cfRule>
  </conditionalFormatting>
  <conditionalFormatting sqref="AJ34">
    <cfRule type="cellIs" dxfId="958" priority="399" stopIfTrue="1" operator="notEqual">
      <formula>AO30</formula>
    </cfRule>
    <cfRule type="expression" dxfId="957" priority="400" stopIfTrue="1">
      <formula>$N$7=10</formula>
    </cfRule>
  </conditionalFormatting>
  <conditionalFormatting sqref="AK34">
    <cfRule type="cellIs" dxfId="956" priority="401" stopIfTrue="1" operator="notEqual">
      <formula>AN30</formula>
    </cfRule>
    <cfRule type="expression" dxfId="955" priority="402" stopIfTrue="1">
      <formula>$N$7=10</formula>
    </cfRule>
  </conditionalFormatting>
  <conditionalFormatting sqref="AL38">
    <cfRule type="cellIs" dxfId="954" priority="395" stopIfTrue="1" operator="notEqual">
      <formula>AS32</formula>
    </cfRule>
    <cfRule type="expression" dxfId="953" priority="396" stopIfTrue="1">
      <formula>$N$7=10</formula>
    </cfRule>
  </conditionalFormatting>
  <conditionalFormatting sqref="AM38">
    <cfRule type="cellIs" dxfId="952" priority="397" stopIfTrue="1" operator="notEqual">
      <formula>AR32</formula>
    </cfRule>
    <cfRule type="expression" dxfId="951" priority="398" stopIfTrue="1">
      <formula>$N$7=10</formula>
    </cfRule>
  </conditionalFormatting>
  <conditionalFormatting sqref="AH8">
    <cfRule type="cellIs" dxfId="950" priority="391" stopIfTrue="1" operator="notEqual">
      <formula>O28</formula>
    </cfRule>
    <cfRule type="expression" dxfId="949" priority="392" stopIfTrue="1">
      <formula>$N$7=11</formula>
    </cfRule>
  </conditionalFormatting>
  <conditionalFormatting sqref="AI8">
    <cfRule type="cellIs" dxfId="948" priority="393" stopIfTrue="1" operator="notEqual">
      <formula>N28</formula>
    </cfRule>
    <cfRule type="expression" dxfId="947" priority="394" stopIfTrue="1">
      <formula>$N$7=11</formula>
    </cfRule>
  </conditionalFormatting>
  <conditionalFormatting sqref="N28">
    <cfRule type="cellIs" dxfId="946" priority="387" stopIfTrue="1" operator="notEqual">
      <formula>AI8</formula>
    </cfRule>
    <cfRule type="expression" dxfId="945" priority="388" stopIfTrue="1">
      <formula>$N$7=11</formula>
    </cfRule>
  </conditionalFormatting>
  <conditionalFormatting sqref="O28">
    <cfRule type="cellIs" dxfId="944" priority="389" stopIfTrue="1" operator="notEqual">
      <formula>AH8</formula>
    </cfRule>
    <cfRule type="expression" dxfId="943" priority="390" stopIfTrue="1">
      <formula>$N$7=11</formula>
    </cfRule>
  </conditionalFormatting>
  <conditionalFormatting sqref="AF10">
    <cfRule type="cellIs" dxfId="942" priority="383" stopIfTrue="1" operator="notEqual">
      <formula>Q26</formula>
    </cfRule>
    <cfRule type="expression" dxfId="941" priority="384" stopIfTrue="1">
      <formula>$N$7=11</formula>
    </cfRule>
  </conditionalFormatting>
  <conditionalFormatting sqref="AG10">
    <cfRule type="cellIs" dxfId="940" priority="385" stopIfTrue="1" operator="notEqual">
      <formula>P26</formula>
    </cfRule>
    <cfRule type="expression" dxfId="939" priority="386" stopIfTrue="1">
      <formula>$N$7=11</formula>
    </cfRule>
  </conditionalFormatting>
  <conditionalFormatting sqref="AD12">
    <cfRule type="cellIs" dxfId="938" priority="379" stopIfTrue="1" operator="notEqual">
      <formula>S24</formula>
    </cfRule>
    <cfRule type="expression" dxfId="937" priority="380" stopIfTrue="1">
      <formula>$N$7=11</formula>
    </cfRule>
  </conditionalFormatting>
  <conditionalFormatting sqref="AE12">
    <cfRule type="cellIs" dxfId="936" priority="381" stopIfTrue="1" operator="notEqual">
      <formula>R24</formula>
    </cfRule>
    <cfRule type="expression" dxfId="935" priority="382" stopIfTrue="1">
      <formula>$N$7=11</formula>
    </cfRule>
  </conditionalFormatting>
  <conditionalFormatting sqref="AB14">
    <cfRule type="cellIs" dxfId="934" priority="375" stopIfTrue="1" operator="notEqual">
      <formula>U22</formula>
    </cfRule>
    <cfRule type="expression" dxfId="933" priority="376" stopIfTrue="1">
      <formula>$N$7=11</formula>
    </cfRule>
  </conditionalFormatting>
  <conditionalFormatting sqref="AC14">
    <cfRule type="cellIs" dxfId="932" priority="377" stopIfTrue="1" operator="notEqual">
      <formula>T22</formula>
    </cfRule>
    <cfRule type="expression" dxfId="931" priority="378" stopIfTrue="1">
      <formula>$N$7=11</formula>
    </cfRule>
  </conditionalFormatting>
  <conditionalFormatting sqref="Z16">
    <cfRule type="cellIs" dxfId="930" priority="371" stopIfTrue="1" operator="notEqual">
      <formula>W20</formula>
    </cfRule>
    <cfRule type="expression" dxfId="929" priority="372" stopIfTrue="1">
      <formula>$N$7=11</formula>
    </cfRule>
  </conditionalFormatting>
  <conditionalFormatting sqref="AA16">
    <cfRule type="cellIs" dxfId="928" priority="373" stopIfTrue="1" operator="notEqual">
      <formula>V20</formula>
    </cfRule>
    <cfRule type="expression" dxfId="927" priority="374" stopIfTrue="1">
      <formula>$N$7=11</formula>
    </cfRule>
  </conditionalFormatting>
  <conditionalFormatting sqref="P26">
    <cfRule type="cellIs" dxfId="926" priority="367" stopIfTrue="1" operator="notEqual">
      <formula>AG10</formula>
    </cfRule>
    <cfRule type="expression" dxfId="925" priority="368" stopIfTrue="1">
      <formula>$N$7=11</formula>
    </cfRule>
  </conditionalFormatting>
  <conditionalFormatting sqref="Q26">
    <cfRule type="cellIs" dxfId="924" priority="369" stopIfTrue="1" operator="notEqual">
      <formula>AF10</formula>
    </cfRule>
    <cfRule type="expression" dxfId="923" priority="370" stopIfTrue="1">
      <formula>$N$7=11</formula>
    </cfRule>
  </conditionalFormatting>
  <conditionalFormatting sqref="R24">
    <cfRule type="cellIs" dxfId="922" priority="363" stopIfTrue="1" operator="notEqual">
      <formula>AE12</formula>
    </cfRule>
    <cfRule type="expression" dxfId="921" priority="364" stopIfTrue="1">
      <formula>$N$7=11</formula>
    </cfRule>
  </conditionalFormatting>
  <conditionalFormatting sqref="S24">
    <cfRule type="cellIs" dxfId="920" priority="365" stopIfTrue="1" operator="notEqual">
      <formula>AD12</formula>
    </cfRule>
    <cfRule type="expression" dxfId="919" priority="366" stopIfTrue="1">
      <formula>$N$7=11</formula>
    </cfRule>
  </conditionalFormatting>
  <conditionalFormatting sqref="T22">
    <cfRule type="cellIs" dxfId="918" priority="359" stopIfTrue="1" operator="notEqual">
      <formula>AC14</formula>
    </cfRule>
    <cfRule type="expression" dxfId="917" priority="360" stopIfTrue="1">
      <formula>$N$7=11</formula>
    </cfRule>
  </conditionalFormatting>
  <conditionalFormatting sqref="U22">
    <cfRule type="cellIs" dxfId="916" priority="361" stopIfTrue="1" operator="notEqual">
      <formula>AB14</formula>
    </cfRule>
    <cfRule type="expression" dxfId="915" priority="362" stopIfTrue="1">
      <formula>$N$7=11</formula>
    </cfRule>
  </conditionalFormatting>
  <conditionalFormatting sqref="V20">
    <cfRule type="cellIs" dxfId="914" priority="355" stopIfTrue="1" operator="notEqual">
      <formula>AA16</formula>
    </cfRule>
    <cfRule type="expression" dxfId="913" priority="356" stopIfTrue="1">
      <formula>$N$7=11</formula>
    </cfRule>
  </conditionalFormatting>
  <conditionalFormatting sqref="W20">
    <cfRule type="cellIs" dxfId="912" priority="357" stopIfTrue="1" operator="notEqual">
      <formula>Z16</formula>
    </cfRule>
    <cfRule type="expression" dxfId="911" priority="358" stopIfTrue="1">
      <formula>$N$7=11</formula>
    </cfRule>
  </conditionalFormatting>
  <conditionalFormatting sqref="AR18">
    <cfRule type="cellIs" dxfId="910" priority="351" stopIfTrue="1" operator="notEqual">
      <formula>Y38</formula>
    </cfRule>
    <cfRule type="expression" dxfId="909" priority="352" stopIfTrue="1">
      <formula>$N$7=11</formula>
    </cfRule>
  </conditionalFormatting>
  <conditionalFormatting sqref="AS18">
    <cfRule type="cellIs" dxfId="908" priority="353" stopIfTrue="1" operator="notEqual">
      <formula>X38</formula>
    </cfRule>
    <cfRule type="expression" dxfId="907" priority="354" stopIfTrue="1">
      <formula>$N$7=11</formula>
    </cfRule>
  </conditionalFormatting>
  <conditionalFormatting sqref="X38">
    <cfRule type="cellIs" dxfId="906" priority="347" stopIfTrue="1" operator="notEqual">
      <formula>AS18</formula>
    </cfRule>
    <cfRule type="expression" dxfId="905" priority="348" stopIfTrue="1">
      <formula>$N$7=11</formula>
    </cfRule>
  </conditionalFormatting>
  <conditionalFormatting sqref="Y38">
    <cfRule type="cellIs" dxfId="904" priority="349" stopIfTrue="1" operator="notEqual">
      <formula>AR18</formula>
    </cfRule>
    <cfRule type="expression" dxfId="903" priority="350" stopIfTrue="1">
      <formula>$N$7=11</formula>
    </cfRule>
  </conditionalFormatting>
  <conditionalFormatting sqref="AP30">
    <cfRule type="cellIs" dxfId="902" priority="343" stopIfTrue="1" operator="notEqual">
      <formula>AK36</formula>
    </cfRule>
    <cfRule type="expression" dxfId="901" priority="344" stopIfTrue="1">
      <formula>$N$7=11</formula>
    </cfRule>
  </conditionalFormatting>
  <conditionalFormatting sqref="AQ30">
    <cfRule type="cellIs" dxfId="900" priority="345" stopIfTrue="1" operator="notEqual">
      <formula>AJ36</formula>
    </cfRule>
    <cfRule type="expression" dxfId="899" priority="346" stopIfTrue="1">
      <formula>$N$7=11</formula>
    </cfRule>
  </conditionalFormatting>
  <conditionalFormatting sqref="AN32">
    <cfRule type="cellIs" dxfId="898" priority="339" stopIfTrue="1" operator="notEqual">
      <formula>AM34</formula>
    </cfRule>
    <cfRule type="expression" dxfId="897" priority="340" stopIfTrue="1">
      <formula>$N$7=11</formula>
    </cfRule>
  </conditionalFormatting>
  <conditionalFormatting sqref="AO32">
    <cfRule type="cellIs" dxfId="896" priority="341" stopIfTrue="1" operator="notEqual">
      <formula>AL34</formula>
    </cfRule>
    <cfRule type="expression" dxfId="895" priority="342" stopIfTrue="1">
      <formula>$N$7=11</formula>
    </cfRule>
  </conditionalFormatting>
  <conditionalFormatting sqref="AL34">
    <cfRule type="cellIs" dxfId="894" priority="335" stopIfTrue="1" operator="notEqual">
      <formula>AO32</formula>
    </cfRule>
    <cfRule type="expression" dxfId="893" priority="336" stopIfTrue="1">
      <formula>$N$7=11</formula>
    </cfRule>
  </conditionalFormatting>
  <conditionalFormatting sqref="AM34">
    <cfRule type="cellIs" dxfId="892" priority="337" stopIfTrue="1" operator="notEqual">
      <formula>AN32</formula>
    </cfRule>
    <cfRule type="expression" dxfId="891" priority="338" stopIfTrue="1">
      <formula>$N$7=11</formula>
    </cfRule>
  </conditionalFormatting>
  <conditionalFormatting sqref="AJ8">
    <cfRule type="cellIs" dxfId="890" priority="331" stopIfTrue="1" operator="notEqual">
      <formula>O30</formula>
    </cfRule>
    <cfRule type="expression" dxfId="889" priority="332" stopIfTrue="1">
      <formula>$N$7=12</formula>
    </cfRule>
  </conditionalFormatting>
  <conditionalFormatting sqref="AK8">
    <cfRule type="cellIs" dxfId="888" priority="333" stopIfTrue="1" operator="notEqual">
      <formula>N30</formula>
    </cfRule>
    <cfRule type="expression" dxfId="887" priority="334" stopIfTrue="1">
      <formula>$N$7=12</formula>
    </cfRule>
  </conditionalFormatting>
  <conditionalFormatting sqref="N30">
    <cfRule type="cellIs" dxfId="886" priority="327" stopIfTrue="1" operator="notEqual">
      <formula>AK8</formula>
    </cfRule>
    <cfRule type="expression" dxfId="885" priority="328" stopIfTrue="1">
      <formula>$N$7=12</formula>
    </cfRule>
  </conditionalFormatting>
  <conditionalFormatting sqref="O30">
    <cfRule type="cellIs" dxfId="884" priority="329" stopIfTrue="1" operator="notEqual">
      <formula>AJ8</formula>
    </cfRule>
    <cfRule type="expression" dxfId="883" priority="330" stopIfTrue="1">
      <formula>$N$7=12</formula>
    </cfRule>
  </conditionalFormatting>
  <conditionalFormatting sqref="AH10">
    <cfRule type="cellIs" dxfId="882" priority="323" stopIfTrue="1" operator="notEqual">
      <formula>Q28</formula>
    </cfRule>
    <cfRule type="expression" dxfId="881" priority="324" stopIfTrue="1">
      <formula>$N$7=12</formula>
    </cfRule>
  </conditionalFormatting>
  <conditionalFormatting sqref="AI10">
    <cfRule type="cellIs" dxfId="880" priority="325" stopIfTrue="1" operator="notEqual">
      <formula>P28</formula>
    </cfRule>
    <cfRule type="expression" dxfId="879" priority="326" stopIfTrue="1">
      <formula>$N$7=12</formula>
    </cfRule>
  </conditionalFormatting>
  <conditionalFormatting sqref="AF12">
    <cfRule type="cellIs" dxfId="878" priority="319" stopIfTrue="1" operator="notEqual">
      <formula>S26</formula>
    </cfRule>
    <cfRule type="expression" dxfId="877" priority="320" stopIfTrue="1">
      <formula>$N$7=12</formula>
    </cfRule>
  </conditionalFormatting>
  <conditionalFormatting sqref="AG12">
    <cfRule type="cellIs" dxfId="876" priority="321" stopIfTrue="1" operator="notEqual">
      <formula>R26</formula>
    </cfRule>
    <cfRule type="expression" dxfId="875" priority="322" stopIfTrue="1">
      <formula>$N$7=12</formula>
    </cfRule>
  </conditionalFormatting>
  <conditionalFormatting sqref="AD14">
    <cfRule type="cellIs" dxfId="874" priority="315" stopIfTrue="1" operator="notEqual">
      <formula>U24</formula>
    </cfRule>
    <cfRule type="expression" dxfId="873" priority="316" stopIfTrue="1">
      <formula>$N$7=12</formula>
    </cfRule>
  </conditionalFormatting>
  <conditionalFormatting sqref="AE14">
    <cfRule type="cellIs" dxfId="872" priority="317" stopIfTrue="1" operator="notEqual">
      <formula>T24</formula>
    </cfRule>
    <cfRule type="expression" dxfId="871" priority="318" stopIfTrue="1">
      <formula>$N$7=12</formula>
    </cfRule>
  </conditionalFormatting>
  <conditionalFormatting sqref="AB16">
    <cfRule type="cellIs" dxfId="870" priority="311" stopIfTrue="1" operator="notEqual">
      <formula>W22</formula>
    </cfRule>
    <cfRule type="expression" dxfId="869" priority="312" stopIfTrue="1">
      <formula>$N$7=12</formula>
    </cfRule>
  </conditionalFormatting>
  <conditionalFormatting sqref="AC16">
    <cfRule type="cellIs" dxfId="868" priority="313" stopIfTrue="1" operator="notEqual">
      <formula>V22</formula>
    </cfRule>
    <cfRule type="expression" dxfId="867" priority="314" stopIfTrue="1">
      <formula>$N$7=12</formula>
    </cfRule>
  </conditionalFormatting>
  <conditionalFormatting sqref="Z18">
    <cfRule type="cellIs" dxfId="866" priority="307" stopIfTrue="1" operator="notEqual">
      <formula>Y20</formula>
    </cfRule>
    <cfRule type="expression" dxfId="865" priority="308" stopIfTrue="1">
      <formula>$N$7=12</formula>
    </cfRule>
  </conditionalFormatting>
  <conditionalFormatting sqref="AA18">
    <cfRule type="cellIs" dxfId="864" priority="309" stopIfTrue="1" operator="notEqual">
      <formula>X20</formula>
    </cfRule>
    <cfRule type="expression" dxfId="863" priority="310" stopIfTrue="1">
      <formula>$N$7=12</formula>
    </cfRule>
  </conditionalFormatting>
  <conditionalFormatting sqref="X20">
    <cfRule type="cellIs" dxfId="862" priority="303" stopIfTrue="1" operator="notEqual">
      <formula>AA18</formula>
    </cfRule>
    <cfRule type="expression" dxfId="861" priority="304" stopIfTrue="1">
      <formula>$N$7=12</formula>
    </cfRule>
  </conditionalFormatting>
  <conditionalFormatting sqref="Y20">
    <cfRule type="cellIs" dxfId="860" priority="305" stopIfTrue="1" operator="notEqual">
      <formula>Z18</formula>
    </cfRule>
    <cfRule type="expression" dxfId="859" priority="306" stopIfTrue="1">
      <formula>$N$7=12</formula>
    </cfRule>
  </conditionalFormatting>
  <conditionalFormatting sqref="V22">
    <cfRule type="cellIs" dxfId="858" priority="299" stopIfTrue="1" operator="notEqual">
      <formula>AC16</formula>
    </cfRule>
    <cfRule type="expression" dxfId="857" priority="300" stopIfTrue="1">
      <formula>$N$7=12</formula>
    </cfRule>
  </conditionalFormatting>
  <conditionalFormatting sqref="W22">
    <cfRule type="cellIs" dxfId="856" priority="301" stopIfTrue="1" operator="notEqual">
      <formula>AB16</formula>
    </cfRule>
    <cfRule type="expression" dxfId="855" priority="302" stopIfTrue="1">
      <formula>$N$7=12</formula>
    </cfRule>
  </conditionalFormatting>
  <conditionalFormatting sqref="T24">
    <cfRule type="cellIs" dxfId="854" priority="295" stopIfTrue="1" operator="notEqual">
      <formula>AE14</formula>
    </cfRule>
    <cfRule type="expression" dxfId="853" priority="296" stopIfTrue="1">
      <formula>$N$7=12</formula>
    </cfRule>
  </conditionalFormatting>
  <conditionalFormatting sqref="U24">
    <cfRule type="cellIs" dxfId="852" priority="297" stopIfTrue="1" operator="notEqual">
      <formula>AD14</formula>
    </cfRule>
    <cfRule type="expression" dxfId="851" priority="298" stopIfTrue="1">
      <formula>$N$7=12</formula>
    </cfRule>
  </conditionalFormatting>
  <conditionalFormatting sqref="R26">
    <cfRule type="cellIs" dxfId="850" priority="291" stopIfTrue="1" operator="notEqual">
      <formula>AG12</formula>
    </cfRule>
    <cfRule type="expression" dxfId="849" priority="292" stopIfTrue="1">
      <formula>$N$7=12</formula>
    </cfRule>
  </conditionalFormatting>
  <conditionalFormatting sqref="S26">
    <cfRule type="cellIs" dxfId="848" priority="293" stopIfTrue="1" operator="notEqual">
      <formula>AF12</formula>
    </cfRule>
    <cfRule type="expression" dxfId="847" priority="294" stopIfTrue="1">
      <formula>$N$7=12</formula>
    </cfRule>
  </conditionalFormatting>
  <conditionalFormatting sqref="P28">
    <cfRule type="cellIs" dxfId="846" priority="287" stopIfTrue="1" operator="notEqual">
      <formula>AI10</formula>
    </cfRule>
    <cfRule type="expression" dxfId="845" priority="288" stopIfTrue="1">
      <formula>$N$7=12</formula>
    </cfRule>
  </conditionalFormatting>
  <conditionalFormatting sqref="Q28">
    <cfRule type="cellIs" dxfId="844" priority="289" stopIfTrue="1" operator="notEqual">
      <formula>AH10</formula>
    </cfRule>
    <cfRule type="expression" dxfId="843" priority="290" stopIfTrue="1">
      <formula>$N$7=12</formula>
    </cfRule>
  </conditionalFormatting>
  <conditionalFormatting sqref="AP32">
    <cfRule type="cellIs" dxfId="842" priority="283" stopIfTrue="1" operator="notEqual">
      <formula>AM36</formula>
    </cfRule>
    <cfRule type="expression" dxfId="841" priority="284" stopIfTrue="1">
      <formula>$N$7=12</formula>
    </cfRule>
  </conditionalFormatting>
  <conditionalFormatting sqref="AQ32">
    <cfRule type="cellIs" dxfId="840" priority="285" stopIfTrue="1" operator="notEqual">
      <formula>AL36</formula>
    </cfRule>
    <cfRule type="expression" dxfId="839" priority="286" stopIfTrue="1">
      <formula>$N$7=12</formula>
    </cfRule>
  </conditionalFormatting>
  <conditionalFormatting sqref="AN38">
    <cfRule type="cellIs" dxfId="838" priority="279" stopIfTrue="1" operator="notEqual">
      <formula>AS34</formula>
    </cfRule>
    <cfRule type="expression" dxfId="837" priority="280" stopIfTrue="1">
      <formula>$N$7=12</formula>
    </cfRule>
  </conditionalFormatting>
  <conditionalFormatting sqref="AO38">
    <cfRule type="cellIs" dxfId="836" priority="281" stopIfTrue="1" operator="notEqual">
      <formula>AR34</formula>
    </cfRule>
    <cfRule type="expression" dxfId="835" priority="282" stopIfTrue="1">
      <formula>$N$7=12</formula>
    </cfRule>
  </conditionalFormatting>
  <conditionalFormatting sqref="AR34">
    <cfRule type="cellIs" dxfId="834" priority="275" stopIfTrue="1" operator="notEqual">
      <formula>AO38</formula>
    </cfRule>
    <cfRule type="expression" dxfId="833" priority="276" stopIfTrue="1">
      <formula>$N$7=12</formula>
    </cfRule>
  </conditionalFormatting>
  <conditionalFormatting sqref="AS34">
    <cfRule type="cellIs" dxfId="832" priority="277" stopIfTrue="1" operator="notEqual">
      <formula>AN38</formula>
    </cfRule>
    <cfRule type="expression" dxfId="831" priority="278" stopIfTrue="1">
      <formula>$N$7=12</formula>
    </cfRule>
  </conditionalFormatting>
  <conditionalFormatting sqref="AL8">
    <cfRule type="cellIs" dxfId="830" priority="271" stopIfTrue="1" operator="notEqual">
      <formula>O32</formula>
    </cfRule>
    <cfRule type="expression" dxfId="829" priority="272" stopIfTrue="1">
      <formula>$N$7=13</formula>
    </cfRule>
  </conditionalFormatting>
  <conditionalFormatting sqref="AM8">
    <cfRule type="cellIs" dxfId="828" priority="273" stopIfTrue="1" operator="notEqual">
      <formula>N32</formula>
    </cfRule>
    <cfRule type="expression" dxfId="827" priority="274" stopIfTrue="1">
      <formula>$N$7=13</formula>
    </cfRule>
  </conditionalFormatting>
  <conditionalFormatting sqref="N32">
    <cfRule type="cellIs" dxfId="826" priority="267" stopIfTrue="1" operator="notEqual">
      <formula>AM8</formula>
    </cfRule>
    <cfRule type="expression" dxfId="825" priority="268" stopIfTrue="1">
      <formula>$N$7=13</formula>
    </cfRule>
  </conditionalFormatting>
  <conditionalFormatting sqref="O32">
    <cfRule type="cellIs" dxfId="824" priority="269" stopIfTrue="1" operator="notEqual">
      <formula>AL8</formula>
    </cfRule>
    <cfRule type="expression" dxfId="823" priority="270" stopIfTrue="1">
      <formula>$N$7=13</formula>
    </cfRule>
  </conditionalFormatting>
  <conditionalFormatting sqref="AJ10">
    <cfRule type="cellIs" dxfId="822" priority="263" stopIfTrue="1" operator="notEqual">
      <formula>Q30</formula>
    </cfRule>
    <cfRule type="expression" dxfId="821" priority="264" stopIfTrue="1">
      <formula>$N$7=13</formula>
    </cfRule>
  </conditionalFormatting>
  <conditionalFormatting sqref="AK10">
    <cfRule type="cellIs" dxfId="820" priority="265" stopIfTrue="1" operator="notEqual">
      <formula>P30</formula>
    </cfRule>
    <cfRule type="expression" dxfId="819" priority="266" stopIfTrue="1">
      <formula>$N$7=13</formula>
    </cfRule>
  </conditionalFormatting>
  <conditionalFormatting sqref="AH12">
    <cfRule type="cellIs" dxfId="818" priority="259" stopIfTrue="1" operator="notEqual">
      <formula>S28</formula>
    </cfRule>
    <cfRule type="expression" dxfId="817" priority="260" stopIfTrue="1">
      <formula>$N$7=13</formula>
    </cfRule>
  </conditionalFormatting>
  <conditionalFormatting sqref="AI12">
    <cfRule type="cellIs" dxfId="816" priority="261" stopIfTrue="1" operator="notEqual">
      <formula>R28</formula>
    </cfRule>
    <cfRule type="expression" dxfId="815" priority="262" stopIfTrue="1">
      <formula>$N$7=13</formula>
    </cfRule>
  </conditionalFormatting>
  <conditionalFormatting sqref="AF14">
    <cfRule type="cellIs" dxfId="814" priority="255" stopIfTrue="1" operator="notEqual">
      <formula>U26</formula>
    </cfRule>
    <cfRule type="expression" dxfId="813" priority="256" stopIfTrue="1">
      <formula>$N$7=13</formula>
    </cfRule>
  </conditionalFormatting>
  <conditionalFormatting sqref="AG14">
    <cfRule type="cellIs" dxfId="812" priority="257" stopIfTrue="1" operator="notEqual">
      <formula>T26</formula>
    </cfRule>
    <cfRule type="expression" dxfId="811" priority="258" stopIfTrue="1">
      <formula>$N$7=13</formula>
    </cfRule>
  </conditionalFormatting>
  <conditionalFormatting sqref="AD16">
    <cfRule type="cellIs" dxfId="810" priority="251" stopIfTrue="1" operator="notEqual">
      <formula>W24</formula>
    </cfRule>
    <cfRule type="expression" dxfId="809" priority="252" stopIfTrue="1">
      <formula>$N$7=13</formula>
    </cfRule>
  </conditionalFormatting>
  <conditionalFormatting sqref="AE16">
    <cfRule type="cellIs" dxfId="808" priority="253" stopIfTrue="1" operator="notEqual">
      <formula>V24</formula>
    </cfRule>
    <cfRule type="expression" dxfId="807" priority="254" stopIfTrue="1">
      <formula>$N$7=13</formula>
    </cfRule>
  </conditionalFormatting>
  <conditionalFormatting sqref="AB18">
    <cfRule type="cellIs" dxfId="806" priority="247" stopIfTrue="1" operator="notEqual">
      <formula>Y22</formula>
    </cfRule>
    <cfRule type="expression" dxfId="805" priority="248" stopIfTrue="1">
      <formula>$N$7=13</formula>
    </cfRule>
  </conditionalFormatting>
  <conditionalFormatting sqref="AC18">
    <cfRule type="cellIs" dxfId="804" priority="249" stopIfTrue="1" operator="notEqual">
      <formula>X22</formula>
    </cfRule>
    <cfRule type="expression" dxfId="803" priority="250" stopIfTrue="1">
      <formula>$N$7=13</formula>
    </cfRule>
  </conditionalFormatting>
  <conditionalFormatting sqref="X22">
    <cfRule type="cellIs" dxfId="802" priority="243" stopIfTrue="1" operator="notEqual">
      <formula>AC18</formula>
    </cfRule>
    <cfRule type="expression" dxfId="801" priority="244" stopIfTrue="1">
      <formula>$N$7=13</formula>
    </cfRule>
  </conditionalFormatting>
  <conditionalFormatting sqref="Y22">
    <cfRule type="cellIs" dxfId="800" priority="245" stopIfTrue="1" operator="notEqual">
      <formula>AB18</formula>
    </cfRule>
    <cfRule type="expression" dxfId="799" priority="246" stopIfTrue="1">
      <formula>$N$7=13</formula>
    </cfRule>
  </conditionalFormatting>
  <conditionalFormatting sqref="AR22">
    <cfRule type="cellIs" dxfId="798" priority="239" stopIfTrue="1" operator="notEqual">
      <formula>AC38</formula>
    </cfRule>
    <cfRule type="expression" dxfId="797" priority="240" stopIfTrue="1">
      <formula>$N$7=15</formula>
    </cfRule>
  </conditionalFormatting>
  <conditionalFormatting sqref="AS22">
    <cfRule type="cellIs" dxfId="796" priority="241" stopIfTrue="1" operator="notEqual">
      <formula>AB38</formula>
    </cfRule>
    <cfRule type="expression" dxfId="795" priority="242" stopIfTrue="1">
      <formula>$N$7=15</formula>
    </cfRule>
  </conditionalFormatting>
  <conditionalFormatting sqref="AR20">
    <cfRule type="cellIs" dxfId="794" priority="235" stopIfTrue="1" operator="notEqual">
      <formula>AA38</formula>
    </cfRule>
    <cfRule type="expression" dxfId="793" priority="236" stopIfTrue="1">
      <formula>$N$7=13</formula>
    </cfRule>
  </conditionalFormatting>
  <conditionalFormatting sqref="AS20">
    <cfRule type="cellIs" dxfId="792" priority="237" stopIfTrue="1" operator="notEqual">
      <formula>Z38</formula>
    </cfRule>
    <cfRule type="expression" dxfId="791" priority="238" stopIfTrue="1">
      <formula>$N$7=13</formula>
    </cfRule>
  </conditionalFormatting>
  <conditionalFormatting sqref="V24">
    <cfRule type="cellIs" dxfId="790" priority="231" stopIfTrue="1" operator="notEqual">
      <formula>AE16</formula>
    </cfRule>
    <cfRule type="expression" dxfId="789" priority="232" stopIfTrue="1">
      <formula>$N$7=13</formula>
    </cfRule>
  </conditionalFormatting>
  <conditionalFormatting sqref="W24">
    <cfRule type="cellIs" dxfId="788" priority="233" stopIfTrue="1" operator="notEqual">
      <formula>AD16</formula>
    </cfRule>
    <cfRule type="expression" dxfId="787" priority="234" stopIfTrue="1">
      <formula>$N$7=13</formula>
    </cfRule>
  </conditionalFormatting>
  <conditionalFormatting sqref="T26">
    <cfRule type="cellIs" dxfId="786" priority="227" stopIfTrue="1" operator="notEqual">
      <formula>AG14</formula>
    </cfRule>
    <cfRule type="expression" dxfId="785" priority="228" stopIfTrue="1">
      <formula>$N$7=13</formula>
    </cfRule>
  </conditionalFormatting>
  <conditionalFormatting sqref="U26">
    <cfRule type="cellIs" dxfId="784" priority="229" stopIfTrue="1" operator="notEqual">
      <formula>AF14</formula>
    </cfRule>
    <cfRule type="expression" dxfId="783" priority="230" stopIfTrue="1">
      <formula>$N$7=13</formula>
    </cfRule>
  </conditionalFormatting>
  <conditionalFormatting sqref="R28">
    <cfRule type="cellIs" dxfId="782" priority="223" stopIfTrue="1" operator="notEqual">
      <formula>AI12</formula>
    </cfRule>
    <cfRule type="expression" dxfId="781" priority="224" stopIfTrue="1">
      <formula>$N$7=13</formula>
    </cfRule>
  </conditionalFormatting>
  <conditionalFormatting sqref="S28">
    <cfRule type="cellIs" dxfId="780" priority="225" stopIfTrue="1" operator="notEqual">
      <formula>AH12</formula>
    </cfRule>
    <cfRule type="expression" dxfId="779" priority="226" stopIfTrue="1">
      <formula>$N$7=13</formula>
    </cfRule>
  </conditionalFormatting>
  <conditionalFormatting sqref="P30">
    <cfRule type="cellIs" dxfId="778" priority="219" stopIfTrue="1" operator="notEqual">
      <formula>AK10</formula>
    </cfRule>
    <cfRule type="expression" dxfId="777" priority="220" stopIfTrue="1">
      <formula>$N$7=13</formula>
    </cfRule>
  </conditionalFormatting>
  <conditionalFormatting sqref="Q30">
    <cfRule type="cellIs" dxfId="776" priority="221" stopIfTrue="1" operator="notEqual">
      <formula>AJ10</formula>
    </cfRule>
    <cfRule type="expression" dxfId="775" priority="222" stopIfTrue="1">
      <formula>$N$7=13</formula>
    </cfRule>
  </conditionalFormatting>
  <conditionalFormatting sqref="AP34">
    <cfRule type="cellIs" dxfId="774" priority="215" stopIfTrue="1" operator="notEqual">
      <formula>AO36</formula>
    </cfRule>
    <cfRule type="expression" dxfId="773" priority="216" stopIfTrue="1">
      <formula>$N$7=13</formula>
    </cfRule>
  </conditionalFormatting>
  <conditionalFormatting sqref="AQ34">
    <cfRule type="cellIs" dxfId="772" priority="217" stopIfTrue="1" operator="notEqual">
      <formula>AN36</formula>
    </cfRule>
    <cfRule type="expression" dxfId="771" priority="218" stopIfTrue="1">
      <formula>$N$7=13</formula>
    </cfRule>
  </conditionalFormatting>
  <conditionalFormatting sqref="Z38">
    <cfRule type="cellIs" dxfId="770" priority="211" stopIfTrue="1" operator="notEqual">
      <formula>AS20</formula>
    </cfRule>
    <cfRule type="expression" dxfId="769" priority="212" stopIfTrue="1">
      <formula>$N$7=13</formula>
    </cfRule>
  </conditionalFormatting>
  <conditionalFormatting sqref="AA38">
    <cfRule type="cellIs" dxfId="768" priority="213" stopIfTrue="1" operator="notEqual">
      <formula>AR20</formula>
    </cfRule>
    <cfRule type="expression" dxfId="767" priority="214" stopIfTrue="1">
      <formula>$N$7=13</formula>
    </cfRule>
  </conditionalFormatting>
  <conditionalFormatting sqref="AN8">
    <cfRule type="cellIs" dxfId="766" priority="207" stopIfTrue="1" operator="notEqual">
      <formula>O34</formula>
    </cfRule>
    <cfRule type="expression" dxfId="765" priority="208" stopIfTrue="1">
      <formula>$N$7=14</formula>
    </cfRule>
  </conditionalFormatting>
  <conditionalFormatting sqref="AO8">
    <cfRule type="cellIs" dxfId="764" priority="209" stopIfTrue="1" operator="notEqual">
      <formula>N34</formula>
    </cfRule>
    <cfRule type="expression" dxfId="763" priority="210" stopIfTrue="1">
      <formula>$N$7=14</formula>
    </cfRule>
  </conditionalFormatting>
  <conditionalFormatting sqref="AL10">
    <cfRule type="cellIs" dxfId="762" priority="203" stopIfTrue="1" operator="notEqual">
      <formula>Q32</formula>
    </cfRule>
    <cfRule type="expression" dxfId="761" priority="204" stopIfTrue="1">
      <formula>$N$7=14</formula>
    </cfRule>
  </conditionalFormatting>
  <conditionalFormatting sqref="AM10">
    <cfRule type="cellIs" dxfId="760" priority="205" stopIfTrue="1" operator="notEqual">
      <formula>P32</formula>
    </cfRule>
    <cfRule type="expression" dxfId="759" priority="206" stopIfTrue="1">
      <formula>$N$7=14</formula>
    </cfRule>
  </conditionalFormatting>
  <conditionalFormatting sqref="AJ12">
    <cfRule type="cellIs" dxfId="758" priority="199" stopIfTrue="1" operator="notEqual">
      <formula>S30</formula>
    </cfRule>
    <cfRule type="expression" dxfId="757" priority="200" stopIfTrue="1">
      <formula>$N$7=14</formula>
    </cfRule>
  </conditionalFormatting>
  <conditionalFormatting sqref="AK12">
    <cfRule type="cellIs" dxfId="756" priority="201" stopIfTrue="1" operator="notEqual">
      <formula>R30</formula>
    </cfRule>
    <cfRule type="expression" dxfId="755" priority="202" stopIfTrue="1">
      <formula>$N$7=14</formula>
    </cfRule>
  </conditionalFormatting>
  <conditionalFormatting sqref="AH14">
    <cfRule type="cellIs" dxfId="754" priority="195" stopIfTrue="1" operator="notEqual">
      <formula>U28</formula>
    </cfRule>
    <cfRule type="expression" dxfId="753" priority="196" stopIfTrue="1">
      <formula>$N$7=14</formula>
    </cfRule>
  </conditionalFormatting>
  <conditionalFormatting sqref="AI14">
    <cfRule type="cellIs" dxfId="752" priority="197" stopIfTrue="1" operator="notEqual">
      <formula>T28</formula>
    </cfRule>
    <cfRule type="expression" dxfId="751" priority="198" stopIfTrue="1">
      <formula>$N$7=14</formula>
    </cfRule>
  </conditionalFormatting>
  <conditionalFormatting sqref="AF16">
    <cfRule type="cellIs" dxfId="750" priority="191" stopIfTrue="1" operator="notEqual">
      <formula>W26</formula>
    </cfRule>
    <cfRule type="expression" dxfId="749" priority="192" stopIfTrue="1">
      <formula>$N$7=14</formula>
    </cfRule>
  </conditionalFormatting>
  <conditionalFormatting sqref="AG16">
    <cfRule type="cellIs" dxfId="748" priority="193" stopIfTrue="1" operator="notEqual">
      <formula>V26</formula>
    </cfRule>
    <cfRule type="expression" dxfId="747" priority="194" stopIfTrue="1">
      <formula>$N$7=14</formula>
    </cfRule>
  </conditionalFormatting>
  <conditionalFormatting sqref="AD18">
    <cfRule type="cellIs" dxfId="746" priority="187" stopIfTrue="1" operator="notEqual">
      <formula>Y24</formula>
    </cfRule>
    <cfRule type="expression" dxfId="745" priority="188" stopIfTrue="1">
      <formula>$N$7=14</formula>
    </cfRule>
  </conditionalFormatting>
  <conditionalFormatting sqref="AE18">
    <cfRule type="cellIs" dxfId="744" priority="189" stopIfTrue="1" operator="notEqual">
      <formula>X24</formula>
    </cfRule>
    <cfRule type="expression" dxfId="743" priority="190" stopIfTrue="1">
      <formula>$N$7=14</formula>
    </cfRule>
  </conditionalFormatting>
  <conditionalFormatting sqref="AB20">
    <cfRule type="cellIs" dxfId="742" priority="183" stopIfTrue="1" operator="notEqual">
      <formula>AA22</formula>
    </cfRule>
    <cfRule type="expression" dxfId="741" priority="184" stopIfTrue="1">
      <formula>$N$7=14</formula>
    </cfRule>
  </conditionalFormatting>
  <conditionalFormatting sqref="AC20">
    <cfRule type="cellIs" dxfId="740" priority="185" stopIfTrue="1" operator="notEqual">
      <formula>Z22</formula>
    </cfRule>
    <cfRule type="expression" dxfId="739" priority="186" stopIfTrue="1">
      <formula>$N$7=14</formula>
    </cfRule>
  </conditionalFormatting>
  <conditionalFormatting sqref="Z22">
    <cfRule type="cellIs" dxfId="738" priority="179" stopIfTrue="1" operator="notEqual">
      <formula>AC20</formula>
    </cfRule>
    <cfRule type="expression" dxfId="737" priority="180" stopIfTrue="1">
      <formula>$N$7=14</formula>
    </cfRule>
  </conditionalFormatting>
  <conditionalFormatting sqref="AA22">
    <cfRule type="cellIs" dxfId="736" priority="181" stopIfTrue="1" operator="notEqual">
      <formula>AB20</formula>
    </cfRule>
    <cfRule type="expression" dxfId="735" priority="182" stopIfTrue="1">
      <formula>$N$7=14</formula>
    </cfRule>
  </conditionalFormatting>
  <conditionalFormatting sqref="X24">
    <cfRule type="cellIs" dxfId="734" priority="175" stopIfTrue="1" operator="notEqual">
      <formula>AE18</formula>
    </cfRule>
    <cfRule type="expression" dxfId="733" priority="176" stopIfTrue="1">
      <formula>$N$7=14</formula>
    </cfRule>
  </conditionalFormatting>
  <conditionalFormatting sqref="Y24">
    <cfRule type="cellIs" dxfId="732" priority="177" stopIfTrue="1" operator="notEqual">
      <formula>AD18</formula>
    </cfRule>
    <cfRule type="expression" dxfId="731" priority="178" stopIfTrue="1">
      <formula>$N$7=14</formula>
    </cfRule>
  </conditionalFormatting>
  <conditionalFormatting sqref="V26">
    <cfRule type="cellIs" dxfId="730" priority="171" stopIfTrue="1" operator="notEqual">
      <formula>AG16</formula>
    </cfRule>
    <cfRule type="expression" dxfId="729" priority="172" stopIfTrue="1">
      <formula>$N$7=14</formula>
    </cfRule>
  </conditionalFormatting>
  <conditionalFormatting sqref="W26">
    <cfRule type="cellIs" dxfId="728" priority="173" stopIfTrue="1" operator="notEqual">
      <formula>AF16</formula>
    </cfRule>
    <cfRule type="expression" dxfId="727" priority="174" stopIfTrue="1">
      <formula>$N$7=14</formula>
    </cfRule>
  </conditionalFormatting>
  <conditionalFormatting sqref="T28">
    <cfRule type="cellIs" dxfId="726" priority="167" stopIfTrue="1" operator="notEqual">
      <formula>AI14</formula>
    </cfRule>
    <cfRule type="expression" dxfId="725" priority="168" stopIfTrue="1">
      <formula>$N$7=14</formula>
    </cfRule>
  </conditionalFormatting>
  <conditionalFormatting sqref="U28">
    <cfRule type="cellIs" dxfId="724" priority="169" stopIfTrue="1" operator="notEqual">
      <formula>AH14</formula>
    </cfRule>
    <cfRule type="expression" dxfId="723" priority="170" stopIfTrue="1">
      <formula>$N$7=14</formula>
    </cfRule>
  </conditionalFormatting>
  <conditionalFormatting sqref="R30">
    <cfRule type="cellIs" dxfId="722" priority="163" stopIfTrue="1" operator="notEqual">
      <formula>AK12</formula>
    </cfRule>
    <cfRule type="expression" dxfId="721" priority="164" stopIfTrue="1">
      <formula>$N$7=14</formula>
    </cfRule>
  </conditionalFormatting>
  <conditionalFormatting sqref="S30">
    <cfRule type="cellIs" dxfId="720" priority="165" stopIfTrue="1" operator="notEqual">
      <formula>AJ12</formula>
    </cfRule>
    <cfRule type="expression" dxfId="719" priority="166" stopIfTrue="1">
      <formula>$N$7=14</formula>
    </cfRule>
  </conditionalFormatting>
  <conditionalFormatting sqref="P32">
    <cfRule type="cellIs" dxfId="718" priority="159" stopIfTrue="1" operator="notEqual">
      <formula>AM10</formula>
    </cfRule>
    <cfRule type="expression" dxfId="717" priority="160" stopIfTrue="1">
      <formula>$N$7=14</formula>
    </cfRule>
  </conditionalFormatting>
  <conditionalFormatting sqref="Q32">
    <cfRule type="cellIs" dxfId="716" priority="161" stopIfTrue="1" operator="notEqual">
      <formula>AL10</formula>
    </cfRule>
    <cfRule type="expression" dxfId="715" priority="162" stopIfTrue="1">
      <formula>$N$7=14</formula>
    </cfRule>
  </conditionalFormatting>
  <conditionalFormatting sqref="N34">
    <cfRule type="cellIs" dxfId="714" priority="155" stopIfTrue="1" operator="notEqual">
      <formula>AO8</formula>
    </cfRule>
    <cfRule type="expression" dxfId="713" priority="156" stopIfTrue="1">
      <formula>$N$7=14</formula>
    </cfRule>
  </conditionalFormatting>
  <conditionalFormatting sqref="O34">
    <cfRule type="cellIs" dxfId="712" priority="157" stopIfTrue="1" operator="notEqual">
      <formula>AN8</formula>
    </cfRule>
    <cfRule type="expression" dxfId="711" priority="158" stopIfTrue="1">
      <formula>$N$7=14</formula>
    </cfRule>
  </conditionalFormatting>
  <conditionalFormatting sqref="AR36">
    <cfRule type="cellIs" dxfId="710" priority="151" stopIfTrue="1" operator="notEqual">
      <formula>AQ38</formula>
    </cfRule>
    <cfRule type="expression" dxfId="709" priority="152" stopIfTrue="1">
      <formula>$N$7=14</formula>
    </cfRule>
  </conditionalFormatting>
  <conditionalFormatting sqref="AS36">
    <cfRule type="cellIs" dxfId="708" priority="153" stopIfTrue="1" operator="notEqual">
      <formula>AP38</formula>
    </cfRule>
    <cfRule type="expression" dxfId="707" priority="154" stopIfTrue="1">
      <formula>$N$7=14</formula>
    </cfRule>
  </conditionalFormatting>
  <conditionalFormatting sqref="AP38">
    <cfRule type="cellIs" dxfId="706" priority="147" stopIfTrue="1" operator="notEqual">
      <formula>AS36</formula>
    </cfRule>
    <cfRule type="expression" dxfId="705" priority="148" stopIfTrue="1">
      <formula>$N$7=14</formula>
    </cfRule>
  </conditionalFormatting>
  <conditionalFormatting sqref="AQ38">
    <cfRule type="cellIs" dxfId="704" priority="149" stopIfTrue="1" operator="notEqual">
      <formula>AR36</formula>
    </cfRule>
    <cfRule type="expression" dxfId="703" priority="150" stopIfTrue="1">
      <formula>$N$7=14</formula>
    </cfRule>
  </conditionalFormatting>
  <conditionalFormatting sqref="AP8">
    <cfRule type="cellIs" dxfId="702" priority="143" stopIfTrue="1" operator="notEqual">
      <formula>O36</formula>
    </cfRule>
    <cfRule type="expression" dxfId="701" priority="144" stopIfTrue="1">
      <formula>$N$7=15</formula>
    </cfRule>
  </conditionalFormatting>
  <conditionalFormatting sqref="AQ8">
    <cfRule type="cellIs" dxfId="700" priority="145" stopIfTrue="1" operator="notEqual">
      <formula>N36</formula>
    </cfRule>
    <cfRule type="expression" dxfId="699" priority="146" stopIfTrue="1">
      <formula>$N$7=15</formula>
    </cfRule>
  </conditionalFormatting>
  <conditionalFormatting sqref="AN10">
    <cfRule type="cellIs" dxfId="698" priority="139" stopIfTrue="1" operator="notEqual">
      <formula>Q34</formula>
    </cfRule>
    <cfRule type="expression" dxfId="697" priority="140" stopIfTrue="1">
      <formula>$N$7=15</formula>
    </cfRule>
  </conditionalFormatting>
  <conditionalFormatting sqref="AO10">
    <cfRule type="cellIs" dxfId="696" priority="141" stopIfTrue="1" operator="notEqual">
      <formula>P34</formula>
    </cfRule>
    <cfRule type="expression" dxfId="695" priority="142" stopIfTrue="1">
      <formula>$N$7=15</formula>
    </cfRule>
  </conditionalFormatting>
  <conditionalFormatting sqref="AL12">
    <cfRule type="cellIs" dxfId="694" priority="135" stopIfTrue="1" operator="notEqual">
      <formula>S32</formula>
    </cfRule>
    <cfRule type="expression" dxfId="693" priority="136" stopIfTrue="1">
      <formula>$N$7=15</formula>
    </cfRule>
  </conditionalFormatting>
  <conditionalFormatting sqref="AM12">
    <cfRule type="cellIs" dxfId="692" priority="137" stopIfTrue="1" operator="notEqual">
      <formula>R32</formula>
    </cfRule>
    <cfRule type="expression" dxfId="691" priority="138" stopIfTrue="1">
      <formula>$N$7=15</formula>
    </cfRule>
  </conditionalFormatting>
  <conditionalFormatting sqref="AJ14">
    <cfRule type="cellIs" dxfId="690" priority="131" stopIfTrue="1" operator="notEqual">
      <formula>U30</formula>
    </cfRule>
    <cfRule type="expression" dxfId="689" priority="132" stopIfTrue="1">
      <formula>$N$7=15</formula>
    </cfRule>
  </conditionalFormatting>
  <conditionalFormatting sqref="AK14">
    <cfRule type="cellIs" dxfId="688" priority="133" stopIfTrue="1" operator="notEqual">
      <formula>T30</formula>
    </cfRule>
    <cfRule type="expression" dxfId="687" priority="134" stopIfTrue="1">
      <formula>$N$7=15</formula>
    </cfRule>
  </conditionalFormatting>
  <conditionalFormatting sqref="AH16">
    <cfRule type="cellIs" dxfId="686" priority="127" stopIfTrue="1" operator="notEqual">
      <formula>W28</formula>
    </cfRule>
    <cfRule type="expression" dxfId="685" priority="128" stopIfTrue="1">
      <formula>$N$7=15</formula>
    </cfRule>
  </conditionalFormatting>
  <conditionalFormatting sqref="AI16">
    <cfRule type="cellIs" dxfId="684" priority="129" stopIfTrue="1" operator="notEqual">
      <formula>V28</formula>
    </cfRule>
    <cfRule type="expression" dxfId="683" priority="130" stopIfTrue="1">
      <formula>$N$7=15</formula>
    </cfRule>
  </conditionalFormatting>
  <conditionalFormatting sqref="AF18">
    <cfRule type="cellIs" dxfId="682" priority="123" stopIfTrue="1" operator="notEqual">
      <formula>Y26</formula>
    </cfRule>
    <cfRule type="expression" dxfId="681" priority="124" stopIfTrue="1">
      <formula>$N$7=15</formula>
    </cfRule>
  </conditionalFormatting>
  <conditionalFormatting sqref="AG18">
    <cfRule type="cellIs" dxfId="680" priority="125" stopIfTrue="1" operator="notEqual">
      <formula>X26</formula>
    </cfRule>
    <cfRule type="expression" dxfId="679" priority="126" stopIfTrue="1">
      <formula>$N$7=15</formula>
    </cfRule>
  </conditionalFormatting>
  <conditionalFormatting sqref="AD20">
    <cfRule type="cellIs" dxfId="678" priority="119" stopIfTrue="1" operator="notEqual">
      <formula>AA24</formula>
    </cfRule>
    <cfRule type="expression" dxfId="677" priority="120" stopIfTrue="1">
      <formula>$N$7=15</formula>
    </cfRule>
  </conditionalFormatting>
  <conditionalFormatting sqref="AE20">
    <cfRule type="cellIs" dxfId="676" priority="121" stopIfTrue="1" operator="notEqual">
      <formula>Z24</formula>
    </cfRule>
    <cfRule type="expression" dxfId="675" priority="122" stopIfTrue="1">
      <formula>$N$7=15</formula>
    </cfRule>
  </conditionalFormatting>
  <conditionalFormatting sqref="Z24">
    <cfRule type="cellIs" dxfId="674" priority="115" stopIfTrue="1" operator="notEqual">
      <formula>AE20</formula>
    </cfRule>
    <cfRule type="expression" dxfId="673" priority="116" stopIfTrue="1">
      <formula>$N$7=15</formula>
    </cfRule>
  </conditionalFormatting>
  <conditionalFormatting sqref="AA24">
    <cfRule type="cellIs" dxfId="672" priority="117" stopIfTrue="1" operator="notEqual">
      <formula>AD20</formula>
    </cfRule>
    <cfRule type="expression" dxfId="671" priority="118" stopIfTrue="1">
      <formula>$N$7=15</formula>
    </cfRule>
  </conditionalFormatting>
  <conditionalFormatting sqref="X26">
    <cfRule type="cellIs" dxfId="670" priority="111" stopIfTrue="1" operator="notEqual">
      <formula>AG18</formula>
    </cfRule>
    <cfRule type="expression" dxfId="669" priority="112" stopIfTrue="1">
      <formula>$N$7=15</formula>
    </cfRule>
  </conditionalFormatting>
  <conditionalFormatting sqref="Y26">
    <cfRule type="cellIs" dxfId="668" priority="113" stopIfTrue="1" operator="notEqual">
      <formula>AF18</formula>
    </cfRule>
    <cfRule type="expression" dxfId="667" priority="114" stopIfTrue="1">
      <formula>$N$7=15</formula>
    </cfRule>
  </conditionalFormatting>
  <conditionalFormatting sqref="V28">
    <cfRule type="cellIs" dxfId="666" priority="107" stopIfTrue="1" operator="notEqual">
      <formula>AI16</formula>
    </cfRule>
    <cfRule type="expression" dxfId="665" priority="108" stopIfTrue="1">
      <formula>$N$7=15</formula>
    </cfRule>
  </conditionalFormatting>
  <conditionalFormatting sqref="W28">
    <cfRule type="cellIs" dxfId="664" priority="109" stopIfTrue="1" operator="notEqual">
      <formula>AH16</formula>
    </cfRule>
    <cfRule type="expression" dxfId="663" priority="110" stopIfTrue="1">
      <formula>$N$7=15</formula>
    </cfRule>
  </conditionalFormatting>
  <conditionalFormatting sqref="T30">
    <cfRule type="cellIs" dxfId="662" priority="103" stopIfTrue="1" operator="notEqual">
      <formula>AK14</formula>
    </cfRule>
    <cfRule type="expression" dxfId="661" priority="104" stopIfTrue="1">
      <formula>$N$7=15</formula>
    </cfRule>
  </conditionalFormatting>
  <conditionalFormatting sqref="U30">
    <cfRule type="cellIs" dxfId="660" priority="105" stopIfTrue="1" operator="notEqual">
      <formula>AJ14</formula>
    </cfRule>
    <cfRule type="expression" dxfId="659" priority="106" stopIfTrue="1">
      <formula>$N$7=15</formula>
    </cfRule>
  </conditionalFormatting>
  <conditionalFormatting sqref="R32">
    <cfRule type="cellIs" dxfId="658" priority="99" stopIfTrue="1" operator="notEqual">
      <formula>AM12</formula>
    </cfRule>
    <cfRule type="expression" dxfId="657" priority="100" stopIfTrue="1">
      <formula>$N$7=15</formula>
    </cfRule>
  </conditionalFormatting>
  <conditionalFormatting sqref="S32">
    <cfRule type="cellIs" dxfId="656" priority="101" stopIfTrue="1" operator="notEqual">
      <formula>AL12</formula>
    </cfRule>
    <cfRule type="expression" dxfId="655" priority="102" stopIfTrue="1">
      <formula>$N$7=15</formula>
    </cfRule>
  </conditionalFormatting>
  <conditionalFormatting sqref="P34">
    <cfRule type="cellIs" dxfId="654" priority="95" stopIfTrue="1" operator="notEqual">
      <formula>AO10</formula>
    </cfRule>
    <cfRule type="expression" dxfId="653" priority="96" stopIfTrue="1">
      <formula>$N$7=15</formula>
    </cfRule>
  </conditionalFormatting>
  <conditionalFormatting sqref="Q34">
    <cfRule type="cellIs" dxfId="652" priority="97" stopIfTrue="1" operator="notEqual">
      <formula>AN10</formula>
    </cfRule>
    <cfRule type="expression" dxfId="651" priority="98" stopIfTrue="1">
      <formula>$N$7=15</formula>
    </cfRule>
  </conditionalFormatting>
  <conditionalFormatting sqref="AB38">
    <cfRule type="cellIs" dxfId="650" priority="91" stopIfTrue="1" operator="notEqual">
      <formula>AS22</formula>
    </cfRule>
    <cfRule type="expression" dxfId="649" priority="92" stopIfTrue="1">
      <formula>$N$7=15</formula>
    </cfRule>
  </conditionalFormatting>
  <conditionalFormatting sqref="AC38">
    <cfRule type="cellIs" dxfId="648" priority="93" stopIfTrue="1" operator="notEqual">
      <formula>AR22</formula>
    </cfRule>
    <cfRule type="expression" dxfId="647" priority="94" stopIfTrue="1">
      <formula>$N$7=15</formula>
    </cfRule>
  </conditionalFormatting>
  <conditionalFormatting sqref="AR8">
    <cfRule type="cellIs" dxfId="646" priority="87" stopIfTrue="1" operator="notEqual">
      <formula>O38</formula>
    </cfRule>
    <cfRule type="expression" dxfId="645" priority="88" stopIfTrue="1">
      <formula>$N$7=1</formula>
    </cfRule>
  </conditionalFormatting>
  <conditionalFormatting sqref="AS8">
    <cfRule type="cellIs" dxfId="644" priority="89" stopIfTrue="1" operator="notEqual">
      <formula>N38</formula>
    </cfRule>
    <cfRule type="expression" dxfId="643" priority="90" stopIfTrue="1">
      <formula>$N$7=1</formula>
    </cfRule>
  </conditionalFormatting>
  <conditionalFormatting sqref="P7:AR7">
    <cfRule type="cellIs" dxfId="642" priority="86" stopIfTrue="1" operator="equal">
      <formula>3</formula>
    </cfRule>
  </conditionalFormatting>
  <conditionalFormatting sqref="AL36">
    <cfRule type="cellIs" dxfId="641" priority="34" stopIfTrue="1" operator="notEqual">
      <formula>AQ32</formula>
    </cfRule>
    <cfRule type="expression" dxfId="640" priority="35" stopIfTrue="1">
      <formula>$N$7=12</formula>
    </cfRule>
  </conditionalFormatting>
  <conditionalFormatting sqref="AM36">
    <cfRule type="cellIs" dxfId="639" priority="36" stopIfTrue="1" operator="notEqual">
      <formula>AP32</formula>
    </cfRule>
    <cfRule type="expression" dxfId="638" priority="37" stopIfTrue="1">
      <formula>$N$7=12</formula>
    </cfRule>
  </conditionalFormatting>
  <conditionalFormatting sqref="X36">
    <cfRule type="cellIs" dxfId="637" priority="38" stopIfTrue="1" operator="notEqual">
      <formula>AQ18</formula>
    </cfRule>
    <cfRule type="expression" dxfId="636" priority="39" stopIfTrue="1">
      <formula>$N$7=5</formula>
    </cfRule>
  </conditionalFormatting>
  <conditionalFormatting sqref="Y36">
    <cfRule type="cellIs" dxfId="635" priority="40" stopIfTrue="1" operator="notEqual">
      <formula>AP18</formula>
    </cfRule>
    <cfRule type="expression" dxfId="634" priority="41" stopIfTrue="1">
      <formula>$N$7=5</formula>
    </cfRule>
  </conditionalFormatting>
  <conditionalFormatting sqref="AF36">
    <cfRule type="cellIs" dxfId="633" priority="42" stopIfTrue="1" operator="notEqual">
      <formula>AQ26</formula>
    </cfRule>
    <cfRule type="expression" dxfId="632" priority="43" stopIfTrue="1">
      <formula>$N$7=9</formula>
    </cfRule>
  </conditionalFormatting>
  <conditionalFormatting sqref="AG36">
    <cfRule type="cellIs" dxfId="631" priority="44" stopIfTrue="1" operator="notEqual">
      <formula>AP26</formula>
    </cfRule>
    <cfRule type="expression" dxfId="630" priority="45" stopIfTrue="1">
      <formula>$N$7=9</formula>
    </cfRule>
  </conditionalFormatting>
  <conditionalFormatting sqref="AE36">
    <cfRule type="cellIs" dxfId="629" priority="46" stopIfTrue="1" operator="notEqual">
      <formula>AP24</formula>
    </cfRule>
    <cfRule type="expression" dxfId="628" priority="47" stopIfTrue="1">
      <formula>$N$7=8</formula>
    </cfRule>
  </conditionalFormatting>
  <conditionalFormatting sqref="AD36">
    <cfRule type="cellIs" dxfId="627" priority="48" stopIfTrue="1" operator="notEqual">
      <formula>AQ24</formula>
    </cfRule>
    <cfRule type="expression" dxfId="626" priority="49" stopIfTrue="1">
      <formula>$N$7=8</formula>
    </cfRule>
  </conditionalFormatting>
  <conditionalFormatting sqref="P36">
    <cfRule type="cellIs" dxfId="625" priority="50" stopIfTrue="1" operator="notEqual">
      <formula>AQ10</formula>
    </cfRule>
    <cfRule type="expression" dxfId="624" priority="51" stopIfTrue="1">
      <formula>$N$7=1</formula>
    </cfRule>
  </conditionalFormatting>
  <conditionalFormatting sqref="Q36">
    <cfRule type="cellIs" dxfId="623" priority="52" stopIfTrue="1" operator="notEqual">
      <formula>AP10</formula>
    </cfRule>
    <cfRule type="expression" dxfId="622" priority="53" stopIfTrue="1">
      <formula>$N$7=1</formula>
    </cfRule>
  </conditionalFormatting>
  <conditionalFormatting sqref="R36">
    <cfRule type="cellIs" dxfId="621" priority="54" stopIfTrue="1" operator="notEqual">
      <formula>AQ12</formula>
    </cfRule>
    <cfRule type="expression" dxfId="620" priority="55" stopIfTrue="1">
      <formula>$N$7=2</formula>
    </cfRule>
  </conditionalFormatting>
  <conditionalFormatting sqref="S36">
    <cfRule type="cellIs" dxfId="619" priority="56" stopIfTrue="1" operator="notEqual">
      <formula>AP12</formula>
    </cfRule>
    <cfRule type="expression" dxfId="618" priority="57" stopIfTrue="1">
      <formula>$N$7=2</formula>
    </cfRule>
  </conditionalFormatting>
  <conditionalFormatting sqref="AH36">
    <cfRule type="cellIs" dxfId="617" priority="58" stopIfTrue="1" operator="notEqual">
      <formula>AQ28</formula>
    </cfRule>
    <cfRule type="expression" dxfId="616" priority="59" stopIfTrue="1">
      <formula>$N$7=10</formula>
    </cfRule>
  </conditionalFormatting>
  <conditionalFormatting sqref="AI36">
    <cfRule type="cellIs" dxfId="615" priority="60" stopIfTrue="1" operator="notEqual">
      <formula>AP28</formula>
    </cfRule>
    <cfRule type="expression" dxfId="614" priority="61" stopIfTrue="1">
      <formula>$N$7=10</formula>
    </cfRule>
  </conditionalFormatting>
  <conditionalFormatting sqref="T36">
    <cfRule type="cellIs" dxfId="613" priority="62" stopIfTrue="1" operator="notEqual">
      <formula>AQ14</formula>
    </cfRule>
    <cfRule type="expression" dxfId="612" priority="63" stopIfTrue="1">
      <formula>$N$7=3</formula>
    </cfRule>
  </conditionalFormatting>
  <conditionalFormatting sqref="U36">
    <cfRule type="cellIs" dxfId="611" priority="64" stopIfTrue="1" operator="notEqual">
      <formula>AP14</formula>
    </cfRule>
    <cfRule type="expression" dxfId="610" priority="65" stopIfTrue="1">
      <formula>$N$7=3</formula>
    </cfRule>
  </conditionalFormatting>
  <conditionalFormatting sqref="AJ36">
    <cfRule type="cellIs" dxfId="609" priority="66" stopIfTrue="1" operator="notEqual">
      <formula>AQ30</formula>
    </cfRule>
    <cfRule type="expression" dxfId="608" priority="67" stopIfTrue="1">
      <formula>$N$7=11</formula>
    </cfRule>
  </conditionalFormatting>
  <conditionalFormatting sqref="AK36">
    <cfRule type="cellIs" dxfId="607" priority="68" stopIfTrue="1" operator="notEqual">
      <formula>AP30</formula>
    </cfRule>
    <cfRule type="expression" dxfId="606" priority="69" stopIfTrue="1">
      <formula>$N$7=11</formula>
    </cfRule>
  </conditionalFormatting>
  <conditionalFormatting sqref="W36">
    <cfRule type="cellIs" dxfId="605" priority="70" stopIfTrue="1" operator="notEqual">
      <formula>AP16</formula>
    </cfRule>
    <cfRule type="expression" dxfId="604" priority="71" stopIfTrue="1">
      <formula>$N$7=4</formula>
    </cfRule>
  </conditionalFormatting>
  <conditionalFormatting sqref="V36">
    <cfRule type="cellIs" dxfId="603" priority="72" stopIfTrue="1" operator="notEqual">
      <formula>AQ16</formula>
    </cfRule>
    <cfRule type="expression" dxfId="602" priority="73" stopIfTrue="1">
      <formula>$N$7=4</formula>
    </cfRule>
  </conditionalFormatting>
  <conditionalFormatting sqref="AN36">
    <cfRule type="cellIs" dxfId="601" priority="74" stopIfTrue="1" operator="notEqual">
      <formula>AQ34</formula>
    </cfRule>
    <cfRule type="expression" dxfId="600" priority="75" stopIfTrue="1">
      <formula>$N$7=13</formula>
    </cfRule>
  </conditionalFormatting>
  <conditionalFormatting sqref="AO36">
    <cfRule type="cellIs" dxfId="599" priority="76" stopIfTrue="1" operator="notEqual">
      <formula>AP34</formula>
    </cfRule>
    <cfRule type="expression" dxfId="598" priority="77" stopIfTrue="1">
      <formula>$N$7=13</formula>
    </cfRule>
  </conditionalFormatting>
  <conditionalFormatting sqref="Z36">
    <cfRule type="cellIs" dxfId="597" priority="78" stopIfTrue="1" operator="notEqual">
      <formula>AQ20</formula>
    </cfRule>
    <cfRule type="expression" dxfId="596" priority="79" stopIfTrue="1">
      <formula>$N$7=6</formula>
    </cfRule>
  </conditionalFormatting>
  <conditionalFormatting sqref="AA36">
    <cfRule type="cellIs" dxfId="595" priority="80" stopIfTrue="1" operator="notEqual">
      <formula>AP20</formula>
    </cfRule>
    <cfRule type="expression" dxfId="594" priority="81" stopIfTrue="1">
      <formula>$N$7=6</formula>
    </cfRule>
  </conditionalFormatting>
  <conditionalFormatting sqref="AB36">
    <cfRule type="cellIs" dxfId="593" priority="82" stopIfTrue="1" operator="notEqual">
      <formula>AQ22</formula>
    </cfRule>
    <cfRule type="expression" dxfId="592" priority="83" stopIfTrue="1">
      <formula>$N$7=7</formula>
    </cfRule>
  </conditionalFormatting>
  <conditionalFormatting sqref="AC36">
    <cfRule type="cellIs" dxfId="591" priority="84" stopIfTrue="1" operator="notEqual">
      <formula>AP22</formula>
    </cfRule>
    <cfRule type="expression" dxfId="590" priority="85" stopIfTrue="1">
      <formula>$N$7=7</formula>
    </cfRule>
  </conditionalFormatting>
  <conditionalFormatting sqref="O36">
    <cfRule type="cellIs" dxfId="589" priority="32" stopIfTrue="1" operator="notEqual">
      <formula>AP8</formula>
    </cfRule>
    <cfRule type="expression" dxfId="588" priority="33" stopIfTrue="1">
      <formula>$N$7=15</formula>
    </cfRule>
  </conditionalFormatting>
  <conditionalFormatting sqref="N36">
    <cfRule type="cellIs" dxfId="587" priority="30" stopIfTrue="1" operator="notEqual">
      <formula>AQ8</formula>
    </cfRule>
    <cfRule type="expression" dxfId="586" priority="31" stopIfTrue="1">
      <formula>$N$7=15</formula>
    </cfRule>
  </conditionalFormatting>
  <conditionalFormatting sqref="R9:AS9">
    <cfRule type="cellIs" dxfId="585" priority="29" stopIfTrue="1" operator="equal">
      <formula>3</formula>
    </cfRule>
  </conditionalFormatting>
  <conditionalFormatting sqref="T11:AS11">
    <cfRule type="cellIs" dxfId="584" priority="28" stopIfTrue="1" operator="equal">
      <formula>3</formula>
    </cfRule>
  </conditionalFormatting>
  <conditionalFormatting sqref="V13:AS13">
    <cfRule type="cellIs" dxfId="583" priority="27" stopIfTrue="1" operator="equal">
      <formula>3</formula>
    </cfRule>
  </conditionalFormatting>
  <conditionalFormatting sqref="X15:AS15">
    <cfRule type="cellIs" dxfId="582" priority="26" stopIfTrue="1" operator="equal">
      <formula>3</formula>
    </cfRule>
  </conditionalFormatting>
  <conditionalFormatting sqref="Z17:AS17">
    <cfRule type="cellIs" dxfId="581" priority="25" stopIfTrue="1" operator="equal">
      <formula>3</formula>
    </cfRule>
  </conditionalFormatting>
  <conditionalFormatting sqref="AB19:AS19">
    <cfRule type="cellIs" dxfId="580" priority="24" stopIfTrue="1" operator="equal">
      <formula>3</formula>
    </cfRule>
  </conditionalFormatting>
  <conditionalFormatting sqref="AD21:AS21">
    <cfRule type="cellIs" dxfId="579" priority="23" stopIfTrue="1" operator="equal">
      <formula>3</formula>
    </cfRule>
  </conditionalFormatting>
  <conditionalFormatting sqref="AF23:AS23">
    <cfRule type="cellIs" dxfId="578" priority="22" stopIfTrue="1" operator="equal">
      <formula>3</formula>
    </cfRule>
  </conditionalFormatting>
  <conditionalFormatting sqref="AH25:AS25">
    <cfRule type="cellIs" dxfId="577" priority="21" stopIfTrue="1" operator="equal">
      <formula>3</formula>
    </cfRule>
  </conditionalFormatting>
  <conditionalFormatting sqref="AJ27:AS27">
    <cfRule type="cellIs" dxfId="576" priority="20" stopIfTrue="1" operator="equal">
      <formula>3</formula>
    </cfRule>
  </conditionalFormatting>
  <conditionalFormatting sqref="AL29:AS29">
    <cfRule type="cellIs" dxfId="575" priority="19" stopIfTrue="1" operator="equal">
      <formula>3</formula>
    </cfRule>
  </conditionalFormatting>
  <conditionalFormatting sqref="AN31:AS31">
    <cfRule type="cellIs" dxfId="574" priority="18" stopIfTrue="1" operator="equal">
      <formula>3</formula>
    </cfRule>
  </conditionalFormatting>
  <conditionalFormatting sqref="AP33:AS33">
    <cfRule type="cellIs" dxfId="573" priority="17" stopIfTrue="1" operator="equal">
      <formula>3</formula>
    </cfRule>
  </conditionalFormatting>
  <conditionalFormatting sqref="AR35:AS35">
    <cfRule type="cellIs" dxfId="572" priority="16" stopIfTrue="1" operator="equal">
      <formula>3</formula>
    </cfRule>
  </conditionalFormatting>
  <conditionalFormatting sqref="N37:AQ37">
    <cfRule type="cellIs" dxfId="571" priority="15" stopIfTrue="1" operator="equal">
      <formula>3</formula>
    </cfRule>
  </conditionalFormatting>
  <conditionalFormatting sqref="N35:AO35">
    <cfRule type="cellIs" dxfId="570" priority="14" stopIfTrue="1" operator="equal">
      <formula>3</formula>
    </cfRule>
  </conditionalFormatting>
  <conditionalFormatting sqref="N33:AM33">
    <cfRule type="cellIs" dxfId="569" priority="13" stopIfTrue="1" operator="equal">
      <formula>3</formula>
    </cfRule>
  </conditionalFormatting>
  <conditionalFormatting sqref="N31:AK31">
    <cfRule type="cellIs" dxfId="568" priority="12" stopIfTrue="1" operator="equal">
      <formula>3</formula>
    </cfRule>
  </conditionalFormatting>
  <conditionalFormatting sqref="N29:AI29">
    <cfRule type="cellIs" dxfId="567" priority="11" stopIfTrue="1" operator="equal">
      <formula>3</formula>
    </cfRule>
  </conditionalFormatting>
  <conditionalFormatting sqref="N27:AG27">
    <cfRule type="cellIs" dxfId="566" priority="10" stopIfTrue="1" operator="equal">
      <formula>3</formula>
    </cfRule>
  </conditionalFormatting>
  <conditionalFormatting sqref="N25:AE25">
    <cfRule type="cellIs" dxfId="565" priority="9" stopIfTrue="1" operator="equal">
      <formula>3</formula>
    </cfRule>
  </conditionalFormatting>
  <conditionalFormatting sqref="N23:AC23">
    <cfRule type="cellIs" dxfId="564" priority="8" stopIfTrue="1" operator="equal">
      <formula>3</formula>
    </cfRule>
  </conditionalFormatting>
  <conditionalFormatting sqref="N21:AA21">
    <cfRule type="cellIs" dxfId="563" priority="7" stopIfTrue="1" operator="equal">
      <formula>3</formula>
    </cfRule>
  </conditionalFormatting>
  <conditionalFormatting sqref="N19:Y19">
    <cfRule type="cellIs" dxfId="562" priority="6" stopIfTrue="1" operator="equal">
      <formula>3</formula>
    </cfRule>
  </conditionalFormatting>
  <conditionalFormatting sqref="N17:W17">
    <cfRule type="cellIs" dxfId="561" priority="5" stopIfTrue="1" operator="equal">
      <formula>3</formula>
    </cfRule>
  </conditionalFormatting>
  <conditionalFormatting sqref="N15:U15">
    <cfRule type="cellIs" dxfId="560" priority="4" stopIfTrue="1" operator="equal">
      <formula>3</formula>
    </cfRule>
  </conditionalFormatting>
  <conditionalFormatting sqref="N13:S13">
    <cfRule type="cellIs" dxfId="559" priority="3" stopIfTrue="1" operator="equal">
      <formula>3</formula>
    </cfRule>
  </conditionalFormatting>
  <conditionalFormatting sqref="N11:Q11">
    <cfRule type="cellIs" dxfId="558" priority="2" stopIfTrue="1" operator="equal">
      <formula>3</formula>
    </cfRule>
  </conditionalFormatting>
  <conditionalFormatting sqref="N9:O9">
    <cfRule type="cellIs" dxfId="557" priority="1" stopIfTrue="1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Z36"/>
  <sheetViews>
    <sheetView zoomScale="80" zoomScaleNormal="80" workbookViewId="0">
      <selection sqref="A1:AL1"/>
    </sheetView>
  </sheetViews>
  <sheetFormatPr defaultRowHeight="15" outlineLevelCol="1" x14ac:dyDescent="0.25"/>
  <cols>
    <col min="1" max="1" width="3.85546875" customWidth="1"/>
    <col min="2" max="2" width="20" customWidth="1"/>
    <col min="3" max="3" width="13.5703125" customWidth="1" outlineLevel="1"/>
    <col min="4" max="4" width="0.140625" hidden="1" customWidth="1" outlineLevel="1"/>
    <col min="5" max="5" width="5.85546875" customWidth="1" outlineLevel="1"/>
    <col min="6" max="6" width="6.28515625" customWidth="1" outlineLevel="1"/>
    <col min="7" max="7" width="5.7109375" customWidth="1" outlineLevel="1"/>
    <col min="8" max="8" width="6.140625" customWidth="1" outlineLevel="1"/>
    <col min="9" max="9" width="6.5703125" customWidth="1" outlineLevel="1"/>
    <col min="10" max="10" width="6.140625" customWidth="1"/>
    <col min="11" max="11" width="6.42578125" customWidth="1"/>
    <col min="12" max="12" width="5.28515625" customWidth="1"/>
    <col min="13" max="13" width="5.140625" customWidth="1"/>
    <col min="14" max="26" width="3.140625" customWidth="1"/>
    <col min="27" max="27" width="3" customWidth="1"/>
    <col min="28" max="37" width="3.140625" style="3" customWidth="1"/>
    <col min="38" max="40" width="3.7109375" style="3" customWidth="1"/>
    <col min="41" max="44" width="4.28515625" style="3" customWidth="1"/>
    <col min="45" max="45" width="4.28515625" customWidth="1"/>
    <col min="46" max="46" width="4.42578125" customWidth="1"/>
    <col min="47" max="50" width="4.28515625" customWidth="1"/>
    <col min="51" max="52" width="4.140625" customWidth="1"/>
  </cols>
  <sheetData>
    <row r="1" spans="1:52" ht="15.75" customHeight="1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38"/>
      <c r="AN1" s="38"/>
      <c r="AO1" s="39" t="s">
        <v>39</v>
      </c>
    </row>
    <row r="2" spans="1:52" ht="15.75" customHeight="1" x14ac:dyDescent="0.25">
      <c r="A2" s="38"/>
      <c r="B2" s="38"/>
      <c r="C2" s="40"/>
      <c r="D2" s="40"/>
      <c r="E2" s="40"/>
      <c r="F2" s="40"/>
      <c r="G2" s="40"/>
      <c r="H2" s="175" t="s">
        <v>101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40"/>
      <c r="U2" s="41"/>
      <c r="V2" s="41"/>
      <c r="W2" s="41"/>
      <c r="X2" s="41"/>
      <c r="Y2" s="41"/>
      <c r="Z2" s="41"/>
      <c r="AA2" s="41"/>
      <c r="AB2" s="41"/>
      <c r="AC2" s="38"/>
      <c r="AD2" s="38"/>
      <c r="AE2" s="38"/>
      <c r="AF2" s="38"/>
      <c r="AG2" s="38"/>
      <c r="AH2" s="38"/>
      <c r="AI2" s="38"/>
      <c r="AJ2" s="38"/>
      <c r="AK2" s="38"/>
      <c r="AL2"/>
      <c r="AM2"/>
      <c r="AN2"/>
    </row>
    <row r="3" spans="1:52" ht="18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43"/>
      <c r="AN3" s="43"/>
    </row>
    <row r="4" spans="1:52" x14ac:dyDescent="0.25">
      <c r="B4" s="44" t="s">
        <v>23</v>
      </c>
      <c r="E4" s="45"/>
      <c r="F4" s="45"/>
      <c r="G4" s="45"/>
      <c r="H4" s="4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177" t="s">
        <v>40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47"/>
      <c r="AN4" s="47"/>
      <c r="AO4" s="7"/>
      <c r="AP4" s="7"/>
      <c r="AQ4" s="7"/>
      <c r="AR4" s="7"/>
    </row>
    <row r="5" spans="1:52" s="12" customFormat="1" ht="18.75" hidden="1" x14ac:dyDescent="0.3">
      <c r="A5" s="8"/>
      <c r="B5" s="9" t="s">
        <v>26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31" t="s">
        <v>27</v>
      </c>
      <c r="T5" s="131"/>
      <c r="U5" s="48">
        <v>1</v>
      </c>
      <c r="V5" s="49"/>
      <c r="W5" s="49"/>
      <c r="X5" s="8"/>
      <c r="Y5" s="8"/>
      <c r="Z5" s="7"/>
      <c r="AA5" s="11">
        <v>1</v>
      </c>
      <c r="AB5" s="11">
        <v>2</v>
      </c>
      <c r="AC5" s="11">
        <v>3</v>
      </c>
      <c r="AD5" s="11">
        <v>4</v>
      </c>
      <c r="AE5" s="11">
        <v>5</v>
      </c>
      <c r="AF5" s="11"/>
      <c r="AG5" s="11"/>
      <c r="AH5" s="11"/>
      <c r="AI5" s="11"/>
      <c r="AJ5" s="11">
        <v>6</v>
      </c>
      <c r="AK5" s="11">
        <v>7</v>
      </c>
      <c r="AL5" s="11">
        <v>8</v>
      </c>
      <c r="AM5" s="11"/>
      <c r="AN5" s="11"/>
      <c r="AO5" s="11">
        <v>9</v>
      </c>
      <c r="AP5" s="11">
        <v>10</v>
      </c>
      <c r="AQ5" s="11">
        <v>11</v>
      </c>
      <c r="AR5" s="11">
        <v>12</v>
      </c>
    </row>
    <row r="6" spans="1:52" s="12" customFormat="1" ht="51" x14ac:dyDescent="0.25">
      <c r="A6" s="50" t="s">
        <v>2</v>
      </c>
      <c r="B6" s="51" t="s">
        <v>28</v>
      </c>
      <c r="C6" s="51" t="s">
        <v>41</v>
      </c>
      <c r="D6" s="51" t="s">
        <v>30</v>
      </c>
      <c r="E6" s="52" t="s">
        <v>42</v>
      </c>
      <c r="F6" s="53" t="s">
        <v>3</v>
      </c>
      <c r="G6" s="53" t="s">
        <v>43</v>
      </c>
      <c r="H6" s="54" t="s">
        <v>4</v>
      </c>
      <c r="I6" s="52" t="s">
        <v>5</v>
      </c>
      <c r="J6" s="52" t="s">
        <v>6</v>
      </c>
      <c r="K6" s="52" t="s">
        <v>8</v>
      </c>
      <c r="L6" s="52" t="s">
        <v>44</v>
      </c>
      <c r="M6" s="54" t="s">
        <v>34</v>
      </c>
      <c r="N6" s="173">
        <v>1</v>
      </c>
      <c r="O6" s="174"/>
      <c r="P6" s="173">
        <v>2</v>
      </c>
      <c r="Q6" s="174"/>
      <c r="R6" s="173">
        <v>3</v>
      </c>
      <c r="S6" s="174"/>
      <c r="T6" s="173">
        <v>4</v>
      </c>
      <c r="U6" s="174"/>
      <c r="V6" s="173">
        <v>5</v>
      </c>
      <c r="W6" s="174"/>
      <c r="X6" s="173">
        <v>6</v>
      </c>
      <c r="Y6" s="174"/>
      <c r="Z6" s="173">
        <v>7</v>
      </c>
      <c r="AA6" s="174"/>
      <c r="AB6" s="173">
        <v>8</v>
      </c>
      <c r="AC6" s="174"/>
      <c r="AD6" s="173">
        <v>9</v>
      </c>
      <c r="AE6" s="174"/>
      <c r="AF6" s="173">
        <v>10</v>
      </c>
      <c r="AG6" s="174"/>
      <c r="AH6" s="173">
        <v>11</v>
      </c>
      <c r="AI6" s="174"/>
      <c r="AJ6" s="178">
        <v>12</v>
      </c>
      <c r="AK6" s="179"/>
      <c r="AL6" s="134" t="s">
        <v>7</v>
      </c>
      <c r="AM6" s="135"/>
      <c r="AN6"/>
      <c r="AO6" s="6">
        <v>1</v>
      </c>
      <c r="AP6" s="6">
        <v>2</v>
      </c>
      <c r="AQ6" s="6">
        <v>3</v>
      </c>
      <c r="AR6" s="6">
        <v>4</v>
      </c>
      <c r="AS6" s="6">
        <v>5</v>
      </c>
      <c r="AT6" s="6">
        <v>6</v>
      </c>
      <c r="AU6" s="6">
        <v>7</v>
      </c>
      <c r="AV6" s="6">
        <v>8</v>
      </c>
      <c r="AW6" s="6">
        <v>9</v>
      </c>
      <c r="AX6" s="6">
        <v>10</v>
      </c>
      <c r="AY6" s="6">
        <v>11</v>
      </c>
      <c r="AZ6" s="6">
        <v>12</v>
      </c>
    </row>
    <row r="7" spans="1:52" ht="15.75" x14ac:dyDescent="0.25">
      <c r="A7" s="167">
        <v>1</v>
      </c>
      <c r="B7" s="165" t="s">
        <v>102</v>
      </c>
      <c r="C7" s="102" t="s">
        <v>103</v>
      </c>
      <c r="D7" s="163"/>
      <c r="E7" s="147">
        <f>IF(G7="",0,IF(F7+G7&lt;1000,1000,F7+G7))</f>
        <v>1122.06</v>
      </c>
      <c r="F7" s="147">
        <f>IF(I7&gt;150,IF(H7&gt;=65,0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(15+50)%)*10),IF(I7&lt;-150,IF(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&lt;1,0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,SUM(SUM(IF(P8=4,2,IF(P8=3,1,0))+IF(R8=4,2,IF(R8=3,1,0))+IF(T8=4,2,IF(T8=3,1,0))+IF(V8=4,2,IF(V8=3,1,0))+IF(X8=4,2,IF(X8=3,1,0))+IF(Z8=4,2,IF(Z8=3,1,0))+IF(AB8=4,2,IF(AB8=3,1,0))+IF(AD8=4,2,IF(AD8=3,1,0))+IF(AF8=4,2,IF(AF8=3,1,0))+IF(AH8=4,2,IF(AH8=3,1,0))+IF(AJ8=4,2,IF(AJ8=3,1,0)))-(COUNT(P7:AK7))*2*((G7-L7)/10+50)%)*10))</f>
        <v>-4.9399999999999977</v>
      </c>
      <c r="G7" s="161">
        <v>1127</v>
      </c>
      <c r="H7" s="157">
        <f>IF(COUNT(P7:AK7)=0,0,SUM(IF(P8=4,2,IF(P8=3,1,0))+IF(R8=4,2,IF(R8=3,1,0))+IF(T8=4,2,IF(T8=3,1,0))+IF(V8=4,2,IF(V8=3,1,0))+IF(X8=4,2,IF(X8=3,1,0))+IF(Z8=4,2,IF(Z8=3,1,0))+IF(AB8=4,2,IF(AB8=3,1,0))+IF(AD8=4,2,IF(AD8=3,1,0))+IF(AF8=4,2,IF(AF8=3,1,0))+IF(AH8=4,2,IF(AH8=3,1,0))+IF(AJ8=4,2,IF(AJ8=3,1,0)))/((COUNT(P7:AK7))*2)%)</f>
        <v>40.909090909090907</v>
      </c>
      <c r="I7" s="159">
        <f>SUM(G7-L7)</f>
        <v>-68.454545454545496</v>
      </c>
      <c r="J7" s="201">
        <v>9</v>
      </c>
      <c r="K7" s="145">
        <f>SUM(P7:AK7)</f>
        <v>12</v>
      </c>
      <c r="L7" s="147">
        <f>(SUM($G$7:$G$30)-G7)/(COUNT($G$7:$G$30)-1)</f>
        <v>1195.4545454545455</v>
      </c>
      <c r="M7" s="147">
        <f>AO31</f>
        <v>53.5</v>
      </c>
      <c r="N7" s="171">
        <v>0</v>
      </c>
      <c r="O7" s="172"/>
      <c r="P7" s="107">
        <f>IF(P8+Q8=0,"",IF(P8=4,3,IF(P8=3,1,0)))</f>
        <v>3</v>
      </c>
      <c r="Q7" s="108"/>
      <c r="R7" s="107">
        <f t="shared" ref="R7" si="0">IF(R8+S8=0,"",IF(R8=4,3,IF(R8=3,1,0)))</f>
        <v>1</v>
      </c>
      <c r="S7" s="108"/>
      <c r="T7" s="107">
        <f t="shared" ref="T7" si="1">IF(T8+U8=0,"",IF(T8=4,3,IF(T8=3,1,0)))</f>
        <v>1</v>
      </c>
      <c r="U7" s="108"/>
      <c r="V7" s="107">
        <f t="shared" ref="V7" si="2">IF(V8+W8=0,"",IF(V8=4,3,IF(V8=3,1,0)))</f>
        <v>0</v>
      </c>
      <c r="W7" s="108"/>
      <c r="X7" s="107">
        <f t="shared" ref="X7" si="3">IF(X8+Y8=0,"",IF(X8=4,3,IF(X8=3,1,0)))</f>
        <v>0</v>
      </c>
      <c r="Y7" s="108"/>
      <c r="Z7" s="107">
        <f t="shared" ref="Z7" si="4">IF(Z8+AA8=0,"",IF(Z8=4,3,IF(Z8=3,1,0)))</f>
        <v>1</v>
      </c>
      <c r="AA7" s="108"/>
      <c r="AB7" s="107">
        <f t="shared" ref="AB7" si="5">IF(AB8+AC8=0,"",IF(AB8=4,3,IF(AB8=3,1,0)))</f>
        <v>3</v>
      </c>
      <c r="AC7" s="108"/>
      <c r="AD7" s="107">
        <f t="shared" ref="AD7" si="6">IF(AD8+AE8=0,"",IF(AD8=4,3,IF(AD8=3,1,0)))</f>
        <v>0</v>
      </c>
      <c r="AE7" s="108"/>
      <c r="AF7" s="107">
        <f t="shared" ref="AF7" si="7">IF(AF8+AG8=0,"",IF(AF8=4,3,IF(AF8=3,1,0)))</f>
        <v>0</v>
      </c>
      <c r="AG7" s="108"/>
      <c r="AH7" s="107">
        <f t="shared" ref="AH7" si="8">IF(AH8+AI8=0,"",IF(AH8=4,3,IF(AH8=3,1,0)))</f>
        <v>0</v>
      </c>
      <c r="AI7" s="108"/>
      <c r="AJ7" s="107">
        <f t="shared" ref="AJ7" si="9">IF(AJ8+AK8=0,"",IF(AJ8=4,3,IF(AJ8=3,1,0)))</f>
        <v>3</v>
      </c>
      <c r="AK7" s="108"/>
      <c r="AL7" s="120">
        <f>SUM(AL8/AM8)</f>
        <v>0.93548387096774188</v>
      </c>
      <c r="AM7" s="110"/>
      <c r="AN7" s="55"/>
      <c r="AO7" s="18"/>
      <c r="AP7" s="140">
        <f>IF(P7=1,$K7/2)+IF(P7=0,$K7)</f>
        <v>0</v>
      </c>
      <c r="AQ7" s="140">
        <f>IF(R7=1,$K7/2)+IF(R7=0,$K7)</f>
        <v>6</v>
      </c>
      <c r="AR7" s="140">
        <f>IF(T7=1,$K7/2)+IF(T7=0,$K7)</f>
        <v>6</v>
      </c>
      <c r="AS7" s="140">
        <f>IF(V7=1,$K7/2)+IF(V7=0,$K7)</f>
        <v>12</v>
      </c>
      <c r="AT7" s="140">
        <f>IF(X7=1,$K7/2)+IF(X7=0,$K7)</f>
        <v>12</v>
      </c>
      <c r="AU7" s="140">
        <f>IF(Z7=1,$K7/2)+IF(Z7=0,$K7)</f>
        <v>6</v>
      </c>
      <c r="AV7" s="140">
        <f>IF(AB7=1,$K7/2)+IF(AB7=0,$K7)</f>
        <v>0</v>
      </c>
      <c r="AW7" s="140">
        <f>IF(AD7=1,$K7/2)+IF(AD7=0,$K7)</f>
        <v>12</v>
      </c>
      <c r="AX7" s="140">
        <f>IF(AF7=1,$K7/2)+IF(AF7=0,$K7)</f>
        <v>12</v>
      </c>
      <c r="AY7" s="140">
        <f>IF(AH7=1,$K7/2)+IF(AH7=0,$K7)</f>
        <v>12</v>
      </c>
      <c r="AZ7" s="140">
        <f>IF(AJ7=1,$K7/2)+IF(AJ7=0,$K7)</f>
        <v>0</v>
      </c>
    </row>
    <row r="8" spans="1:52" x14ac:dyDescent="0.25">
      <c r="A8" s="168"/>
      <c r="B8" s="166"/>
      <c r="C8" s="103"/>
      <c r="D8" s="164"/>
      <c r="E8" s="148"/>
      <c r="F8" s="148"/>
      <c r="G8" s="162"/>
      <c r="H8" s="158"/>
      <c r="I8" s="160"/>
      <c r="J8" s="202"/>
      <c r="K8" s="146"/>
      <c r="L8" s="148"/>
      <c r="M8" s="148"/>
      <c r="N8" s="18"/>
      <c r="O8" s="28"/>
      <c r="P8" s="20">
        <v>4</v>
      </c>
      <c r="Q8" s="21">
        <v>1</v>
      </c>
      <c r="R8" s="20">
        <v>3</v>
      </c>
      <c r="S8" s="21">
        <v>3</v>
      </c>
      <c r="T8" s="20">
        <v>3</v>
      </c>
      <c r="U8" s="21">
        <v>3</v>
      </c>
      <c r="V8" s="20">
        <v>2</v>
      </c>
      <c r="W8" s="21">
        <v>4</v>
      </c>
      <c r="X8" s="22">
        <v>2</v>
      </c>
      <c r="Y8" s="23">
        <v>4</v>
      </c>
      <c r="Z8" s="20">
        <v>3</v>
      </c>
      <c r="AA8" s="21">
        <v>3</v>
      </c>
      <c r="AB8" s="20">
        <v>4</v>
      </c>
      <c r="AC8" s="21">
        <v>0</v>
      </c>
      <c r="AD8" s="20">
        <v>2</v>
      </c>
      <c r="AE8" s="21">
        <v>4</v>
      </c>
      <c r="AF8" s="20">
        <v>2</v>
      </c>
      <c r="AG8" s="21">
        <v>4</v>
      </c>
      <c r="AH8" s="20">
        <v>0</v>
      </c>
      <c r="AI8" s="21">
        <v>4</v>
      </c>
      <c r="AJ8" s="20">
        <v>4</v>
      </c>
      <c r="AK8" s="21">
        <v>1</v>
      </c>
      <c r="AL8" s="31">
        <f>SUM($AJ8,$AH8,$AF8,$AD8,$AB8,$Z8,$X8,$V8,$T8,$R8,$P8,)</f>
        <v>29</v>
      </c>
      <c r="AM8" s="25">
        <f>SUM($AK8,$AI8,$AG8,$AE8,$AC8,$AA8,$Y8,$W8,$U8,$S8,$Q8,)</f>
        <v>31</v>
      </c>
      <c r="AN8" s="55"/>
      <c r="AO8" s="26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ht="15.75" x14ac:dyDescent="0.25">
      <c r="A9" s="167">
        <v>2</v>
      </c>
      <c r="B9" s="151" t="s">
        <v>104</v>
      </c>
      <c r="C9" s="102" t="s">
        <v>103</v>
      </c>
      <c r="D9" s="163"/>
      <c r="E9" s="147">
        <f t="shared" ref="E9" si="10">IF(G9="",0,IF(F9+G9&lt;1000,1000,F9+G9))</f>
        <v>1085.74</v>
      </c>
      <c r="F9" s="147">
        <f>IF(I9&gt;150,IF(H9&gt;=65,0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(15+50)%)*10),IF(I9&lt;-150,IF(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&lt;1,0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,SUM(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-(COUNT(N9:AK9))*2*((G9-L9)/10+50)%)*10))</f>
        <v>-59.260000000000019</v>
      </c>
      <c r="G9" s="161">
        <v>1145</v>
      </c>
      <c r="H9" s="157">
        <f>IF(COUNT(N9:AK9)=0,0,SUM(IF(N10=4,2,IF(N10=3,1,0))+IF(P10=4,2,IF(P10=3,1,0))+IF(R10=4,2,IF(R10=3,1,0))+IF(T10=4,2,IF(T10=3,1,0))+IF(V10=4,2,IF(V10=3,1,0))+IF(X10=4,2,IF(X10=3,1,0))+IF(Z10=4,2,IF(Z10=3,1,0))+IF(AB10=4,2,IF(AB10=3,1,0))+IF(AD10=4,2,IF(AD10=3,1,0))+IF(AF10=4,2,IF(AF10=3,1,0))+IF(AH10=4,2,IF(AH10=3,1,0))+IF(AJ10=4,2,IF(AJ10=3,1,0)))/((COUNT(N9:AK9))*2)%)</f>
        <v>18.181818181818183</v>
      </c>
      <c r="I9" s="159">
        <f>SUM(G9-L9)</f>
        <v>-48.818181818181756</v>
      </c>
      <c r="J9" s="197">
        <v>12</v>
      </c>
      <c r="K9" s="145">
        <f>SUM(N9:AK9)</f>
        <v>5</v>
      </c>
      <c r="L9" s="147">
        <f>(SUM($G$7:$G$30)-G9)/(COUNT($G$7:$G$30)-1)</f>
        <v>1193.8181818181818</v>
      </c>
      <c r="M9" s="147">
        <f>AP31</f>
        <v>26.5</v>
      </c>
      <c r="N9" s="107">
        <f>IF(N10+O10=0,"",IF(N10=4,3,IF(N10=3,1,0)))</f>
        <v>0</v>
      </c>
      <c r="O9" s="108"/>
      <c r="P9" s="18"/>
      <c r="Q9" s="28"/>
      <c r="R9" s="107">
        <f t="shared" ref="R9" si="11">IF(R10+S10=0,"",IF(R10=4,3,IF(R10=3,1,0)))</f>
        <v>0</v>
      </c>
      <c r="S9" s="108"/>
      <c r="T9" s="107">
        <f t="shared" ref="T9" si="12">IF(T10+U10=0,"",IF(T10=4,3,IF(T10=3,1,0)))</f>
        <v>3</v>
      </c>
      <c r="U9" s="108"/>
      <c r="V9" s="107">
        <f t="shared" ref="V9" si="13">IF(V10+W10=0,"",IF(V10=4,3,IF(V10=3,1,0)))</f>
        <v>1</v>
      </c>
      <c r="W9" s="108"/>
      <c r="X9" s="107">
        <f t="shared" ref="X9" si="14">IF(X10+Y10=0,"",IF(X10=4,3,IF(X10=3,1,0)))</f>
        <v>0</v>
      </c>
      <c r="Y9" s="108"/>
      <c r="Z9" s="107">
        <f t="shared" ref="Z9" si="15">IF(Z10+AA10=0,"",IF(Z10=4,3,IF(Z10=3,1,0)))</f>
        <v>0</v>
      </c>
      <c r="AA9" s="108"/>
      <c r="AB9" s="107">
        <f t="shared" ref="AB9" si="16">IF(AB10+AC10=0,"",IF(AB10=4,3,IF(AB10=3,1,0)))</f>
        <v>0</v>
      </c>
      <c r="AC9" s="108"/>
      <c r="AD9" s="107">
        <f t="shared" ref="AD9" si="17">IF(AD10+AE10=0,"",IF(AD10=4,3,IF(AD10=3,1,0)))</f>
        <v>0</v>
      </c>
      <c r="AE9" s="108"/>
      <c r="AF9" s="107">
        <f t="shared" ref="AF9" si="18">IF(AF10+AG10=0,"",IF(AF10=4,3,IF(AF10=3,1,0)))</f>
        <v>0</v>
      </c>
      <c r="AG9" s="108"/>
      <c r="AH9" s="107">
        <f t="shared" ref="AH9" si="19">IF(AH10+AI10=0,"",IF(AH10=4,3,IF(AH10=3,1,0)))</f>
        <v>1</v>
      </c>
      <c r="AI9" s="108"/>
      <c r="AJ9" s="107">
        <f t="shared" ref="AJ9" si="20">IF(AJ10+AK10=0,"",IF(AJ10=4,3,IF(AJ10=3,1,0)))</f>
        <v>0</v>
      </c>
      <c r="AK9" s="108"/>
      <c r="AL9" s="120">
        <f>SUM(AL10/AM10)</f>
        <v>0.57894736842105265</v>
      </c>
      <c r="AM9" s="110"/>
      <c r="AN9" s="55"/>
      <c r="AO9" s="140">
        <f>IF(N9=1,$K9/2)+IF(N9=0,$K9)</f>
        <v>5</v>
      </c>
      <c r="AP9" s="18"/>
      <c r="AQ9" s="140">
        <f>IF(R9=1,$K9/2)+IF(R9=0,$K9)</f>
        <v>5</v>
      </c>
      <c r="AR9" s="140">
        <f>IF(T9=1,$K9/2)+IF(T9=0,$K9)</f>
        <v>0</v>
      </c>
      <c r="AS9" s="140">
        <f>IF(V9=1,$K9/2)+IF(V9=0,$K9)</f>
        <v>2.5</v>
      </c>
      <c r="AT9" s="140">
        <f>IF(X9=1,$K9/2)+IF(X9=0,$K9)</f>
        <v>5</v>
      </c>
      <c r="AU9" s="140">
        <f>IF(Z9=1,$K9/2)+IF(Z9=0,$K9)</f>
        <v>5</v>
      </c>
      <c r="AV9" s="140">
        <f>IF(AB9=1,$K9/2)+IF(AB9=0,$K9)</f>
        <v>5</v>
      </c>
      <c r="AW9" s="140">
        <f>IF(AD9=1,$K9/2)+IF(AD9=0,$K9)</f>
        <v>5</v>
      </c>
      <c r="AX9" s="140">
        <f>IF(AF9=1,$K9/2)+IF(AF9=0,$K9)</f>
        <v>5</v>
      </c>
      <c r="AY9" s="140">
        <f>IF(AH9=1,$K9/2)+IF(AH9=0,$K9)</f>
        <v>2.5</v>
      </c>
      <c r="AZ9" s="140">
        <f>IF(AJ9=1,$K9/2)+IF(AJ9=0,$K9)</f>
        <v>5</v>
      </c>
    </row>
    <row r="10" spans="1:52" x14ac:dyDescent="0.25">
      <c r="A10" s="168"/>
      <c r="B10" s="152"/>
      <c r="C10" s="103"/>
      <c r="D10" s="164"/>
      <c r="E10" s="148"/>
      <c r="F10" s="148"/>
      <c r="G10" s="162"/>
      <c r="H10" s="158"/>
      <c r="I10" s="160"/>
      <c r="J10" s="198"/>
      <c r="K10" s="146"/>
      <c r="L10" s="148"/>
      <c r="M10" s="148"/>
      <c r="N10" s="20">
        <v>1</v>
      </c>
      <c r="O10" s="21">
        <v>4</v>
      </c>
      <c r="P10" s="26"/>
      <c r="Q10" s="29"/>
      <c r="R10" s="56">
        <v>1</v>
      </c>
      <c r="S10" s="21">
        <v>4</v>
      </c>
      <c r="T10" s="20">
        <v>4</v>
      </c>
      <c r="U10" s="21">
        <v>0</v>
      </c>
      <c r="V10" s="22">
        <v>3</v>
      </c>
      <c r="W10" s="23">
        <v>3</v>
      </c>
      <c r="X10" s="20">
        <v>2</v>
      </c>
      <c r="Y10" s="21">
        <v>4</v>
      </c>
      <c r="Z10" s="20">
        <v>2</v>
      </c>
      <c r="AA10" s="21">
        <v>4</v>
      </c>
      <c r="AB10" s="20">
        <v>1</v>
      </c>
      <c r="AC10" s="21">
        <v>4</v>
      </c>
      <c r="AD10" s="20">
        <v>1</v>
      </c>
      <c r="AE10" s="21">
        <v>4</v>
      </c>
      <c r="AF10" s="20">
        <v>2</v>
      </c>
      <c r="AG10" s="21">
        <v>4</v>
      </c>
      <c r="AH10" s="20">
        <v>3</v>
      </c>
      <c r="AI10" s="21">
        <v>3</v>
      </c>
      <c r="AJ10" s="20">
        <v>2</v>
      </c>
      <c r="AK10" s="21">
        <v>4</v>
      </c>
      <c r="AL10" s="31">
        <f>SUM($AJ10,$AH10,$AF10,$AD10,$AB10,$Z10,$X10,$V10,$T10,$R10,$P10,$N10,)</f>
        <v>22</v>
      </c>
      <c r="AM10" s="25">
        <f>SUM($AK10,$AI10,$AG10,$AE10,$AC10,$AA10,$Y10,$W10,$U10,$S10,$Q10,$O10,)</f>
        <v>38</v>
      </c>
      <c r="AN10" s="55"/>
      <c r="AO10" s="141"/>
      <c r="AP10" s="26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</row>
    <row r="11" spans="1:52" ht="15.75" x14ac:dyDescent="0.25">
      <c r="A11" s="167">
        <v>3</v>
      </c>
      <c r="B11" s="151" t="s">
        <v>105</v>
      </c>
      <c r="C11" s="102" t="s">
        <v>103</v>
      </c>
      <c r="D11" s="163"/>
      <c r="E11" s="147">
        <f t="shared" ref="E11" si="21">IF(G11="",0,IF(F11+G11&lt;1000,1000,F11+G11))</f>
        <v>1134.82</v>
      </c>
      <c r="F11" s="147">
        <f t="shared" ref="F11" si="22">IF(I11&gt;150,IF(H11&gt;=65,0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(15+50)%)*10),IF(I11&lt;-150,IF(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&lt;1,0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,SUM(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-(COUNT(N11:AK11))*2*((G11-L11)/10+50)%)*10))</f>
        <v>56.820000000000022</v>
      </c>
      <c r="G11" s="161">
        <v>1078</v>
      </c>
      <c r="H11" s="157">
        <f>IF(COUNT(N11:AK11)=0,0,SUM(IF(N12=4,2,IF(N12=3,1,0))+IF(P12=4,2,IF(P12=3,1,0))+IF(R12=4,2,IF(R12=3,1,0))+IF(T12=4,2,IF(T12=3,1,0))+IF(V12=4,2,IF(V12=3,1,0))+IF(X12=4,2,IF(X12=3,1,0))+IF(Z12=4,2,IF(Z12=3,1,0))+IF(AB12=4,2,IF(AB12=3,1,0))+IF(AD12=4,2,IF(AD12=3,1,0))+IF(AF12=4,2,IF(AF12=3,1,0))+IF(AH12=4,2,IF(AH12=3,1,0))+IF(AJ12=4,2,IF(AJ12=3,1,0)))/((COUNT(N11:AK11))*2)%)</f>
        <v>63.636363636363633</v>
      </c>
      <c r="I11" s="159">
        <f>SUM(G11-L11)</f>
        <v>-121.90909090909099</v>
      </c>
      <c r="J11" s="197">
        <v>4</v>
      </c>
      <c r="K11" s="145">
        <f>SUM(N11:AK11)</f>
        <v>19</v>
      </c>
      <c r="L11" s="147">
        <f>(SUM($G$7:$G$30)-G11)/(COUNT($G$7:$G$30)-1)</f>
        <v>1199.909090909091</v>
      </c>
      <c r="M11" s="147">
        <f>AQ31</f>
        <v>87.5</v>
      </c>
      <c r="N11" s="107">
        <f t="shared" ref="N11" si="23">IF(N12+O12=0,"",IF(N12=4,3,IF(N12=3,1,0)))</f>
        <v>1</v>
      </c>
      <c r="O11" s="108"/>
      <c r="P11" s="107">
        <f t="shared" ref="P11" si="24">IF(P12+Q12=0,"",IF(P12=4,3,IF(P12=3,1,0)))</f>
        <v>3</v>
      </c>
      <c r="Q11" s="108"/>
      <c r="R11" s="18"/>
      <c r="S11" s="28"/>
      <c r="T11" s="107">
        <f t="shared" ref="T11" si="25">IF(T12+U12=0,"",IF(T12=4,3,IF(T12=3,1,0)))</f>
        <v>3</v>
      </c>
      <c r="U11" s="108"/>
      <c r="V11" s="107">
        <f t="shared" ref="V11" si="26">IF(V12+W12=0,"",IF(V12=4,3,IF(V12=3,1,0)))</f>
        <v>3</v>
      </c>
      <c r="W11" s="108"/>
      <c r="X11" s="107">
        <f t="shared" ref="X11" si="27">IF(X12+Y12=0,"",IF(X12=4,3,IF(X12=3,1,0)))</f>
        <v>0</v>
      </c>
      <c r="Y11" s="108"/>
      <c r="Z11" s="107">
        <f t="shared" ref="Z11" si="28">IF(Z12+AA12=0,"",IF(Z12=4,3,IF(Z12=3,1,0)))</f>
        <v>0</v>
      </c>
      <c r="AA11" s="108"/>
      <c r="AB11" s="107">
        <f t="shared" ref="AB11" si="29">IF(AB12+AC12=0,"",IF(AB12=4,3,IF(AB12=3,1,0)))</f>
        <v>1</v>
      </c>
      <c r="AC11" s="108"/>
      <c r="AD11" s="107">
        <f t="shared" ref="AD11" si="30">IF(AD12+AE12=0,"",IF(AD12=4,3,IF(AD12=3,1,0)))</f>
        <v>1</v>
      </c>
      <c r="AE11" s="108"/>
      <c r="AF11" s="107">
        <f t="shared" ref="AF11" si="31">IF(AF12+AG12=0,"",IF(AF12=4,3,IF(AF12=3,1,0)))</f>
        <v>3</v>
      </c>
      <c r="AG11" s="108"/>
      <c r="AH11" s="107">
        <f t="shared" ref="AH11" si="32">IF(AH12+AI12=0,"",IF(AH12=4,3,IF(AH12=3,1,0)))</f>
        <v>1</v>
      </c>
      <c r="AI11" s="108"/>
      <c r="AJ11" s="107">
        <f t="shared" ref="AJ11" si="33">IF(AJ12+AK12=0,"",IF(AJ12=4,3,IF(AJ12=3,1,0)))</f>
        <v>3</v>
      </c>
      <c r="AK11" s="108"/>
      <c r="AL11" s="120">
        <f>SUM(AL12/AM12)</f>
        <v>1.375</v>
      </c>
      <c r="AM11" s="110"/>
      <c r="AN11" s="55"/>
      <c r="AO11" s="169">
        <f>IF(N11=1,$K11/2)+IF(N11=0,$K11)</f>
        <v>9.5</v>
      </c>
      <c r="AP11" s="140">
        <f>IF(P11=1,$K11/2)+IF(P11=0,$K11)</f>
        <v>0</v>
      </c>
      <c r="AQ11" s="18"/>
      <c r="AR11" s="140">
        <f>IF(T11=1,$K11/2)+IF(T11=0,$K11)</f>
        <v>0</v>
      </c>
      <c r="AS11" s="140">
        <f>IF(V11=1,$K11/2)+IF(V11=0,$K11)</f>
        <v>0</v>
      </c>
      <c r="AT11" s="140">
        <f>IF(X11=1,$K11/2)+IF(X11=0,$K11)</f>
        <v>19</v>
      </c>
      <c r="AU11" s="140">
        <f>IF(Z11=1,$K11/2)+IF(Z11=0,$K11)</f>
        <v>19</v>
      </c>
      <c r="AV11" s="140">
        <f>IF(AB11=1,$K11/2)+IF(AB11=0,$K11)</f>
        <v>9.5</v>
      </c>
      <c r="AW11" s="140">
        <f>IF(AD11=1,$K11/2)+IF(AD11=0,$K11)</f>
        <v>9.5</v>
      </c>
      <c r="AX11" s="140">
        <f>IF(AF11=1,$K11/2)+IF(AF11=0,$K11)</f>
        <v>0</v>
      </c>
      <c r="AY11" s="140">
        <f>IF(AH11=1,$K11/2)+IF(AH11=0,$K11)</f>
        <v>9.5</v>
      </c>
      <c r="AZ11" s="140">
        <f>IF(AJ11=1,$K11/2)+IF(AJ11=0,$K11)</f>
        <v>0</v>
      </c>
    </row>
    <row r="12" spans="1:52" x14ac:dyDescent="0.25">
      <c r="A12" s="168"/>
      <c r="B12" s="152"/>
      <c r="C12" s="103"/>
      <c r="D12" s="164"/>
      <c r="E12" s="148"/>
      <c r="F12" s="148"/>
      <c r="G12" s="162"/>
      <c r="H12" s="158"/>
      <c r="I12" s="160"/>
      <c r="J12" s="198"/>
      <c r="K12" s="146"/>
      <c r="L12" s="148"/>
      <c r="M12" s="148"/>
      <c r="N12" s="20">
        <v>3</v>
      </c>
      <c r="O12" s="21">
        <v>3</v>
      </c>
      <c r="P12" s="20">
        <v>4</v>
      </c>
      <c r="Q12" s="21">
        <v>1</v>
      </c>
      <c r="R12" s="26"/>
      <c r="S12" s="29"/>
      <c r="T12" s="57">
        <v>4</v>
      </c>
      <c r="U12" s="23">
        <v>1</v>
      </c>
      <c r="V12" s="20">
        <v>4</v>
      </c>
      <c r="W12" s="21">
        <v>1</v>
      </c>
      <c r="X12" s="20">
        <v>1</v>
      </c>
      <c r="Y12" s="21">
        <v>4</v>
      </c>
      <c r="Z12" s="20">
        <v>0</v>
      </c>
      <c r="AA12" s="21">
        <v>4</v>
      </c>
      <c r="AB12" s="20">
        <v>3</v>
      </c>
      <c r="AC12" s="21">
        <v>3</v>
      </c>
      <c r="AD12" s="20">
        <v>3</v>
      </c>
      <c r="AE12" s="21">
        <v>3</v>
      </c>
      <c r="AF12" s="20">
        <v>4</v>
      </c>
      <c r="AG12" s="21">
        <v>0</v>
      </c>
      <c r="AH12" s="20">
        <v>3</v>
      </c>
      <c r="AI12" s="21">
        <v>3</v>
      </c>
      <c r="AJ12" s="20">
        <v>4</v>
      </c>
      <c r="AK12" s="21">
        <v>1</v>
      </c>
      <c r="AL12" s="31">
        <f>SUM($AJ12,$AH12,$AF12,$AD12,$AB12,$Z12,$X12,$V12,$T12,$R12,$P12,$N12,)</f>
        <v>33</v>
      </c>
      <c r="AM12" s="25">
        <f>SUM($AK12,$AI12,$AG12,$AE12,$AC12,$AA12,$Y12,$W12,$U12,$S12,$Q12,$O12,)</f>
        <v>24</v>
      </c>
      <c r="AN12" s="55"/>
      <c r="AO12" s="170"/>
      <c r="AP12" s="141"/>
      <c r="AQ12" s="26"/>
      <c r="AR12" s="141"/>
      <c r="AS12" s="141"/>
      <c r="AT12" s="141"/>
      <c r="AU12" s="141"/>
      <c r="AV12" s="141"/>
      <c r="AW12" s="141"/>
      <c r="AX12" s="141"/>
      <c r="AY12" s="141"/>
      <c r="AZ12" s="141"/>
    </row>
    <row r="13" spans="1:52" ht="15.75" x14ac:dyDescent="0.25">
      <c r="A13" s="149">
        <v>4</v>
      </c>
      <c r="B13" s="151" t="s">
        <v>106</v>
      </c>
      <c r="C13" s="102" t="s">
        <v>107</v>
      </c>
      <c r="D13" s="163"/>
      <c r="E13" s="147">
        <f t="shared" ref="E13" si="34">IF(G13="",0,IF(F13+G13&lt;1000,1000,F13+G13))</f>
        <v>1033</v>
      </c>
      <c r="F13" s="147">
        <f t="shared" ref="F13" si="35">IF(I13&gt;150,IF(H13&gt;=65,0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(15+50)%)*10),IF(I13&lt;-150,IF(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&lt;1,0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,SUM(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-(COUNT(N13:AK13))*2*((G13-L13)/10+50)%)*10))</f>
        <v>0</v>
      </c>
      <c r="G13" s="161">
        <v>1033</v>
      </c>
      <c r="H13" s="157">
        <f>IF(COUNT(N13:AK13)=0,0,SUM(IF(N14=4,2,IF(N14=3,1,0))+IF(P14=4,2,IF(P14=3,1,0))+IF(R14=4,2,IF(R14=3,1,0))+IF(T14=4,2,IF(T14=3,1,0))+IF(V14=4,2,IF(V14=3,1,0))+IF(X14=4,2,IF(X14=3,1,0))+IF(Z14=4,2,IF(Z14=3,1,0))+IF(AB14=4,2,IF(AB14=3,1,0))+IF(AD14=4,2,IF(AD14=3,1,0))+IF(AF14=4,2,IF(AF14=3,1,0))+IF(AH14=4,2,IF(AH14=3,1,0))+IF(AJ14=4,2,IF(AJ14=3,1,0)))/((COUNT(N13:AK13))*2)%)</f>
        <v>22.727272727272727</v>
      </c>
      <c r="I13" s="159">
        <f>SUM(G13-L13)</f>
        <v>-171</v>
      </c>
      <c r="J13" s="201">
        <v>11</v>
      </c>
      <c r="K13" s="145">
        <f>SUM(N13:AK13)</f>
        <v>7</v>
      </c>
      <c r="L13" s="147">
        <f>(SUM($G$7:$G$30)-G13)/(COUNT($G$7:$G$30)-1)</f>
        <v>1204</v>
      </c>
      <c r="M13" s="147">
        <f>AR31</f>
        <v>40</v>
      </c>
      <c r="N13" s="107">
        <f t="shared" ref="N13" si="36">IF(N14+O14=0,"",IF(N14=4,3,IF(N14=3,1,0)))</f>
        <v>1</v>
      </c>
      <c r="O13" s="108"/>
      <c r="P13" s="107">
        <f t="shared" ref="P13" si="37">IF(P14+Q14=0,"",IF(P14=4,3,IF(P14=3,1,0)))</f>
        <v>0</v>
      </c>
      <c r="Q13" s="108"/>
      <c r="R13" s="107">
        <f t="shared" ref="R13" si="38">IF(R14+S14=0,"",IF(R14=4,3,IF(R14=3,1,0)))</f>
        <v>0</v>
      </c>
      <c r="S13" s="108"/>
      <c r="T13" s="18"/>
      <c r="U13" s="28"/>
      <c r="V13" s="107">
        <f t="shared" ref="V13" si="39">IF(V14+W14=0,"",IF(V14=4,3,IF(V14=3,1,0)))</f>
        <v>0</v>
      </c>
      <c r="W13" s="108"/>
      <c r="X13" s="107">
        <f t="shared" ref="X13" si="40">IF(X14+Y14=0,"",IF(X14=4,3,IF(X14=3,1,0)))</f>
        <v>0</v>
      </c>
      <c r="Y13" s="108"/>
      <c r="Z13" s="107">
        <f t="shared" ref="Z13" si="41">IF(Z14+AA14=0,"",IF(Z14=4,3,IF(Z14=3,1,0)))</f>
        <v>0</v>
      </c>
      <c r="AA13" s="108"/>
      <c r="AB13" s="107">
        <f t="shared" ref="AB13" si="42">IF(AB14+AC14=0,"",IF(AB14=4,3,IF(AB14=3,1,0)))</f>
        <v>0</v>
      </c>
      <c r="AC13" s="108"/>
      <c r="AD13" s="107">
        <f t="shared" ref="AD13" si="43">IF(AD14+AE14=0,"",IF(AD14=4,3,IF(AD14=3,1,0)))</f>
        <v>3</v>
      </c>
      <c r="AE13" s="108"/>
      <c r="AF13" s="107">
        <f t="shared" ref="AF13" si="44">IF(AF14+AG14=0,"",IF(AF14=4,3,IF(AF14=3,1,0)))</f>
        <v>0</v>
      </c>
      <c r="AG13" s="108"/>
      <c r="AH13" s="107">
        <f t="shared" ref="AH13" si="45">IF(AH14+AI14=0,"",IF(AH14=4,3,IF(AH14=3,1,0)))</f>
        <v>3</v>
      </c>
      <c r="AI13" s="108"/>
      <c r="AJ13" s="107">
        <f t="shared" ref="AJ13" si="46">IF(AJ14+AK14=0,"",IF(AJ14=4,3,IF(AJ14=3,1,0)))</f>
        <v>0</v>
      </c>
      <c r="AK13" s="108"/>
      <c r="AL13" s="120">
        <f>SUM(AL14/AM14)</f>
        <v>0.52631578947368418</v>
      </c>
      <c r="AM13" s="110"/>
      <c r="AN13" s="55"/>
      <c r="AO13" s="140">
        <f>IF(N13=1,$K13/2)+IF(N13=0,$K13)</f>
        <v>3.5</v>
      </c>
      <c r="AP13" s="140">
        <f>IF(P13=1,$K13/2)+IF(P13=0,$K13)</f>
        <v>7</v>
      </c>
      <c r="AQ13" s="140">
        <f>IF(R13=1,$K13/2)+IF(R13=0,$K13)</f>
        <v>7</v>
      </c>
      <c r="AR13" s="18"/>
      <c r="AS13" s="140">
        <f>IF(V13=1,$K13/2)+IF(V13=0,$K13)</f>
        <v>7</v>
      </c>
      <c r="AT13" s="140">
        <f>IF(X13=1,$K13/2)+IF(X13=0,$K13)</f>
        <v>7</v>
      </c>
      <c r="AU13" s="140">
        <f>IF(Z13=1,$K13/2)+IF(Z13=0,$K13)</f>
        <v>7</v>
      </c>
      <c r="AV13" s="140">
        <f>IF(AB13=1,$K13/2)+IF(AB13=0,$K13)</f>
        <v>7</v>
      </c>
      <c r="AW13" s="140">
        <f>IF(AD13=1,$K13/2)+IF(AD13=0,$K13)</f>
        <v>0</v>
      </c>
      <c r="AX13" s="140">
        <f>IF(AF13=1,$K13/2)+IF(AF13=0,$K13)</f>
        <v>7</v>
      </c>
      <c r="AY13" s="140">
        <f>IF(AH13=1,$K13/2)+IF(AH13=0,$K13)</f>
        <v>0</v>
      </c>
      <c r="AZ13" s="140">
        <f>IF(AJ13=1,$K13/2)+IF(AJ13=0,$K13)</f>
        <v>7</v>
      </c>
    </row>
    <row r="14" spans="1:52" x14ac:dyDescent="0.25">
      <c r="A14" s="150"/>
      <c r="B14" s="152"/>
      <c r="C14" s="103"/>
      <c r="D14" s="164"/>
      <c r="E14" s="148"/>
      <c r="F14" s="148"/>
      <c r="G14" s="162"/>
      <c r="H14" s="158"/>
      <c r="I14" s="160"/>
      <c r="J14" s="202"/>
      <c r="K14" s="146"/>
      <c r="L14" s="148"/>
      <c r="M14" s="148"/>
      <c r="N14" s="20">
        <v>3</v>
      </c>
      <c r="O14" s="21">
        <v>3</v>
      </c>
      <c r="P14" s="20">
        <v>0</v>
      </c>
      <c r="Q14" s="21">
        <v>4</v>
      </c>
      <c r="R14" s="22">
        <v>1</v>
      </c>
      <c r="S14" s="23">
        <v>4</v>
      </c>
      <c r="T14" s="26"/>
      <c r="U14" s="29"/>
      <c r="V14" s="56">
        <v>2</v>
      </c>
      <c r="W14" s="21">
        <v>4</v>
      </c>
      <c r="X14" s="20">
        <v>1</v>
      </c>
      <c r="Y14" s="21">
        <v>4</v>
      </c>
      <c r="Z14" s="20">
        <v>2</v>
      </c>
      <c r="AA14" s="21">
        <v>4</v>
      </c>
      <c r="AB14" s="20">
        <v>2</v>
      </c>
      <c r="AC14" s="21">
        <v>4</v>
      </c>
      <c r="AD14" s="20">
        <v>4</v>
      </c>
      <c r="AE14" s="21">
        <v>1</v>
      </c>
      <c r="AF14" s="20">
        <v>1</v>
      </c>
      <c r="AG14" s="21">
        <v>4</v>
      </c>
      <c r="AH14" s="20">
        <v>4</v>
      </c>
      <c r="AI14" s="21">
        <v>2</v>
      </c>
      <c r="AJ14" s="20">
        <v>0</v>
      </c>
      <c r="AK14" s="21">
        <v>4</v>
      </c>
      <c r="AL14" s="31">
        <f>SUM($AJ14,$AH14,$AF14,$AD14,$AB14,$Z14,$X14,$V14,$T14,$R14,$P14,$N14,)</f>
        <v>20</v>
      </c>
      <c r="AM14" s="25">
        <f>SUM($AK14,$AI14,$AG14,$AE14,$AC14,$AA14,$Y14,$W14,$U14,$S14,$Q14,$O14,)</f>
        <v>38</v>
      </c>
      <c r="AN14" s="55"/>
      <c r="AO14" s="141"/>
      <c r="AP14" s="141"/>
      <c r="AQ14" s="141"/>
      <c r="AR14" s="26"/>
      <c r="AS14" s="141"/>
      <c r="AT14" s="141"/>
      <c r="AU14" s="141"/>
      <c r="AV14" s="141"/>
      <c r="AW14" s="141"/>
      <c r="AX14" s="141"/>
      <c r="AY14" s="141"/>
      <c r="AZ14" s="141"/>
    </row>
    <row r="15" spans="1:52" ht="15.75" x14ac:dyDescent="0.25">
      <c r="A15" s="167">
        <v>5</v>
      </c>
      <c r="B15" s="165" t="s">
        <v>108</v>
      </c>
      <c r="C15" s="102" t="s">
        <v>18</v>
      </c>
      <c r="D15" s="163"/>
      <c r="E15" s="147">
        <f t="shared" ref="E15" si="47">IF(G15="",0,IF(F15+G15&lt;1000,1000,F15+G15))</f>
        <v>1236.42</v>
      </c>
      <c r="F15" s="147">
        <f t="shared" ref="F15" si="48">IF(I15&gt;150,IF(H15&gt;=65,0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(15+50)%)*10),IF(I15&lt;-150,IF(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&lt;1,0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,SUM(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-(COUNT(N15:AK15))*2*((G15-L15)/10+50)%)*10))</f>
        <v>-1.5800000000000125</v>
      </c>
      <c r="G15" s="161">
        <v>1238</v>
      </c>
      <c r="H15" s="157">
        <f t="shared" ref="H15" si="49">IF(COUNT(N15:AK15)=0,0,SUM(IF(N16=4,2,IF(N16=3,1,0))+IF(P16=4,2,IF(P16=3,1,0))+IF(R16=4,2,IF(R16=3,1,0))+IF(T16=4,2,IF(T16=3,1,0))+IF(V16=4,2,IF(V16=3,1,0))+IF(X16=4,2,IF(X16=3,1,0))+IF(Z16=4,2,IF(Z16=3,1,0))+IF(AB16=4,2,IF(AB16=3,1,0))+IF(AD16=4,2,IF(AD16=3,1,0))+IF(AF16=4,2,IF(AF16=3,1,0))+IF(AH16=4,2,IF(AH16=3,1,0))+IF(AJ16=4,2,IF(AJ16=3,1,0)))/((COUNT(N15:AK15))*2)%)</f>
        <v>54.545454545454547</v>
      </c>
      <c r="I15" s="159">
        <f>SUM(G15-L15)</f>
        <v>52.63636363636374</v>
      </c>
      <c r="J15" s="201">
        <v>6</v>
      </c>
      <c r="K15" s="145">
        <f>SUM(N15:AK15)</f>
        <v>17</v>
      </c>
      <c r="L15" s="147">
        <f>(SUM($G$7:$G$30)-G15)/(COUNT($G$7:$G$30)-1)</f>
        <v>1185.3636363636363</v>
      </c>
      <c r="M15" s="147">
        <f>AS31</f>
        <v>84.5</v>
      </c>
      <c r="N15" s="107">
        <f t="shared" ref="N15" si="50">IF(N16+O16=0,"",IF(N16=4,3,IF(N16=3,1,0)))</f>
        <v>3</v>
      </c>
      <c r="O15" s="108"/>
      <c r="P15" s="107">
        <f t="shared" ref="P15" si="51">IF(P16+Q16=0,"",IF(P16=4,3,IF(P16=3,1,0)))</f>
        <v>1</v>
      </c>
      <c r="Q15" s="108"/>
      <c r="R15" s="107">
        <f t="shared" ref="R15" si="52">IF(R16+S16=0,"",IF(R16=4,3,IF(R16=3,1,0)))</f>
        <v>0</v>
      </c>
      <c r="S15" s="108"/>
      <c r="T15" s="107">
        <f t="shared" ref="T15" si="53">IF(T16+U16=0,"",IF(T16=4,3,IF(T16=3,1,0)))</f>
        <v>3</v>
      </c>
      <c r="U15" s="108"/>
      <c r="V15" s="18"/>
      <c r="W15" s="28"/>
      <c r="X15" s="107">
        <f t="shared" ref="X15" si="54">IF(X16+Y16=0,"",IF(X16=4,3,IF(X16=3,1,0)))</f>
        <v>3</v>
      </c>
      <c r="Y15" s="108"/>
      <c r="Z15" s="107">
        <f t="shared" ref="Z15" si="55">IF(Z16+AA16=0,"",IF(Z16=4,3,IF(Z16=3,1,0)))</f>
        <v>3</v>
      </c>
      <c r="AA15" s="108"/>
      <c r="AB15" s="107">
        <f t="shared" ref="AB15" si="56">IF(AB16+AC16=0,"",IF(AB16=4,3,IF(AB16=3,1,0)))</f>
        <v>0</v>
      </c>
      <c r="AC15" s="108"/>
      <c r="AD15" s="107">
        <f t="shared" ref="AD15" si="57">IF(AD16+AE16=0,"",IF(AD16=4,3,IF(AD16=3,1,0)))</f>
        <v>1</v>
      </c>
      <c r="AE15" s="108"/>
      <c r="AF15" s="107">
        <f t="shared" ref="AF15" si="58">IF(AF16+AG16=0,"",IF(AF16=4,3,IF(AF16=3,1,0)))</f>
        <v>0</v>
      </c>
      <c r="AG15" s="108"/>
      <c r="AH15" s="107">
        <f t="shared" ref="AH15" si="59">IF(AH16+AI16=0,"",IF(AH16=4,3,IF(AH16=3,1,0)))</f>
        <v>0</v>
      </c>
      <c r="AI15" s="108"/>
      <c r="AJ15" s="107">
        <f t="shared" ref="AJ15" si="60">IF(AJ16+AK16=0,"",IF(AJ16=4,3,IF(AJ16=3,1,0)))</f>
        <v>3</v>
      </c>
      <c r="AK15" s="108"/>
      <c r="AL15" s="120">
        <f>SUM(AL16/AM16)</f>
        <v>1.0666666666666667</v>
      </c>
      <c r="AM15" s="110"/>
      <c r="AN15" s="55"/>
      <c r="AO15" s="140">
        <f>IF(N15=1,$K15/2)+IF(N15=0,$K15)</f>
        <v>0</v>
      </c>
      <c r="AP15" s="140">
        <f>IF(P15=1,$K15/2)+IF(P15=0,$K15)</f>
        <v>8.5</v>
      </c>
      <c r="AQ15" s="140">
        <f>IF(R15=1,$K15/2)+IF(R15=0,$K15)</f>
        <v>17</v>
      </c>
      <c r="AR15" s="140">
        <f>IF(T15=1,$K15/2)+IF(T15=0,$K15)</f>
        <v>0</v>
      </c>
      <c r="AS15" s="18"/>
      <c r="AT15" s="140">
        <f>IF(X15=1,$K15/2)+IF(X15=0,$K15)</f>
        <v>0</v>
      </c>
      <c r="AU15" s="140">
        <f>IF(Z15=1,$K15/2)+IF(Z15=0,$K15)</f>
        <v>0</v>
      </c>
      <c r="AV15" s="140">
        <f>IF(AB15=1,$K15/2)+IF(AB15=0,$K15)</f>
        <v>17</v>
      </c>
      <c r="AW15" s="140">
        <f>IF(AD15=1,$K15/2)+IF(AD15=0,$K15)</f>
        <v>8.5</v>
      </c>
      <c r="AX15" s="140">
        <f>IF(AF15=1,$K15/2)+IF(AF15=0,$K15)</f>
        <v>17</v>
      </c>
      <c r="AY15" s="140">
        <f>IF(AH15=1,$K15/2)+IF(AH15=0,$K15)</f>
        <v>17</v>
      </c>
      <c r="AZ15" s="140">
        <f>IF(AJ15=1,$K15/2)+IF(AJ15=0,$K15)</f>
        <v>0</v>
      </c>
    </row>
    <row r="16" spans="1:52" x14ac:dyDescent="0.25">
      <c r="A16" s="168"/>
      <c r="B16" s="166"/>
      <c r="C16" s="103"/>
      <c r="D16" s="164"/>
      <c r="E16" s="148"/>
      <c r="F16" s="148"/>
      <c r="G16" s="162"/>
      <c r="H16" s="158"/>
      <c r="I16" s="160"/>
      <c r="J16" s="202"/>
      <c r="K16" s="146"/>
      <c r="L16" s="148"/>
      <c r="M16" s="148"/>
      <c r="N16" s="20">
        <v>4</v>
      </c>
      <c r="O16" s="21">
        <v>2</v>
      </c>
      <c r="P16" s="22">
        <v>3</v>
      </c>
      <c r="Q16" s="23">
        <v>3</v>
      </c>
      <c r="R16" s="20">
        <v>1</v>
      </c>
      <c r="S16" s="21">
        <v>4</v>
      </c>
      <c r="T16" s="20">
        <v>4</v>
      </c>
      <c r="U16" s="21">
        <v>2</v>
      </c>
      <c r="V16" s="26"/>
      <c r="W16" s="29"/>
      <c r="X16" s="56">
        <v>4</v>
      </c>
      <c r="Y16" s="21">
        <v>1</v>
      </c>
      <c r="Z16" s="20">
        <v>4</v>
      </c>
      <c r="AA16" s="21">
        <v>2</v>
      </c>
      <c r="AB16" s="20">
        <v>2</v>
      </c>
      <c r="AC16" s="21">
        <v>4</v>
      </c>
      <c r="AD16" s="20">
        <v>3</v>
      </c>
      <c r="AE16" s="21">
        <v>3</v>
      </c>
      <c r="AF16" s="20">
        <v>2</v>
      </c>
      <c r="AG16" s="21">
        <v>4</v>
      </c>
      <c r="AH16" s="20">
        <v>1</v>
      </c>
      <c r="AI16" s="21">
        <v>4</v>
      </c>
      <c r="AJ16" s="20">
        <v>4</v>
      </c>
      <c r="AK16" s="21">
        <v>1</v>
      </c>
      <c r="AL16" s="31">
        <f>SUM($AJ16,$AH16,$AF16,$AD16,$AB16,$Z16,$X16,$V16,$T16,$R16,$P16,$N16,)</f>
        <v>32</v>
      </c>
      <c r="AM16" s="25">
        <f>SUM($AK16,$AI16,$AG16,$AE16,$AC16,$AA16,$Y16,$W16,$U16,$S16,$Q16,$O16,)</f>
        <v>30</v>
      </c>
      <c r="AN16" s="55"/>
      <c r="AO16" s="141"/>
      <c r="AP16" s="141"/>
      <c r="AQ16" s="141"/>
      <c r="AR16" s="141"/>
      <c r="AS16" s="26"/>
      <c r="AT16" s="141"/>
      <c r="AU16" s="141"/>
      <c r="AV16" s="141"/>
      <c r="AW16" s="141"/>
      <c r="AX16" s="141"/>
      <c r="AY16" s="141"/>
      <c r="AZ16" s="141"/>
    </row>
    <row r="17" spans="1:52" ht="15.75" x14ac:dyDescent="0.25">
      <c r="A17" s="149">
        <v>6</v>
      </c>
      <c r="B17" s="165" t="s">
        <v>109</v>
      </c>
      <c r="C17" s="102" t="s">
        <v>19</v>
      </c>
      <c r="D17" s="163"/>
      <c r="E17" s="147">
        <f t="shared" ref="E17" si="61">IF(G17="",0,IF(F17+G17&lt;1000,1000,F17+G17))</f>
        <v>1338</v>
      </c>
      <c r="F17" s="147">
        <f t="shared" ref="F17" si="62">IF(I17&gt;150,IF(H17&gt;=65,0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(15+50)%)*10),IF(I17&lt;-150,IF(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&lt;1,0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,SUM(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-(COUNT(N17:AK17))*2*((G17-L17)/10+50)%)*10))</f>
        <v>0</v>
      </c>
      <c r="G17" s="161">
        <v>1338</v>
      </c>
      <c r="H17" s="157">
        <f t="shared" ref="H17" si="63">IF(COUNT(N17:AK17)=0,0,SUM(IF(N18=4,2,IF(N18=3,1,0))+IF(P18=4,2,IF(P18=3,1,0))+IF(R18=4,2,IF(R18=3,1,0))+IF(T18=4,2,IF(T18=3,1,0))+IF(V18=4,2,IF(V18=3,1,0))+IF(X18=4,2,IF(X18=3,1,0))+IF(Z18=4,2,IF(Z18=3,1,0))+IF(AB18=4,2,IF(AB18=3,1,0))+IF(AD18=4,2,IF(AD18=3,1,0))+IF(AF18=4,2,IF(AF18=3,1,0))+IF(AH18=4,2,IF(AH18=3,1,0))+IF(AJ18=4,2,IF(AJ18=3,1,0)))/((COUNT(N17:AK17))*2)%)</f>
        <v>81.818181818181813</v>
      </c>
      <c r="I17" s="159">
        <f>SUM(G17-L17)</f>
        <v>161.72727272727275</v>
      </c>
      <c r="J17" s="201">
        <v>1</v>
      </c>
      <c r="K17" s="145">
        <f>SUM(N17:AK17)</f>
        <v>26</v>
      </c>
      <c r="L17" s="147">
        <f>(SUM($G$7:$G$30)-G17)/(COUNT($G$7:$G$30)-1)</f>
        <v>1176.2727272727273</v>
      </c>
      <c r="M17" s="147">
        <f>AT31</f>
        <v>119.5</v>
      </c>
      <c r="N17" s="107">
        <f t="shared" ref="N17" si="64">IF(N18+O18=0,"",IF(N18=4,3,IF(N18=3,1,0)))</f>
        <v>3</v>
      </c>
      <c r="O17" s="108"/>
      <c r="P17" s="107">
        <f t="shared" ref="P17" si="65">IF(P18+Q18=0,"",IF(P18=4,3,IF(P18=3,1,0)))</f>
        <v>3</v>
      </c>
      <c r="Q17" s="108"/>
      <c r="R17" s="107">
        <f t="shared" ref="R17" si="66">IF(R18+S18=0,"",IF(R18=4,3,IF(R18=3,1,0)))</f>
        <v>3</v>
      </c>
      <c r="S17" s="108"/>
      <c r="T17" s="107">
        <f t="shared" ref="T17" si="67">IF(T18+U18=0,"",IF(T18=4,3,IF(T18=3,1,0)))</f>
        <v>3</v>
      </c>
      <c r="U17" s="108"/>
      <c r="V17" s="107">
        <f t="shared" ref="V17" si="68">IF(V18+W18=0,"",IF(V18=4,3,IF(V18=3,1,0)))</f>
        <v>0</v>
      </c>
      <c r="W17" s="108"/>
      <c r="X17" s="18"/>
      <c r="Y17" s="28"/>
      <c r="Z17" s="107">
        <f t="shared" ref="Z17" si="69">IF(Z18+AA18=0,"",IF(Z18=4,3,IF(Z18=3,1,0)))</f>
        <v>1</v>
      </c>
      <c r="AA17" s="108"/>
      <c r="AB17" s="107">
        <f t="shared" ref="AB17" si="70">IF(AB18+AC18=0,"",IF(AB18=4,3,IF(AB18=3,1,0)))</f>
        <v>3</v>
      </c>
      <c r="AC17" s="108"/>
      <c r="AD17" s="107">
        <f t="shared" ref="AD17" si="71">IF(AD18+AE18=0,"",IF(AD18=4,3,IF(AD18=3,1,0)))</f>
        <v>3</v>
      </c>
      <c r="AE17" s="108"/>
      <c r="AF17" s="107">
        <f t="shared" ref="AF17" si="72">IF(AF18+AG18=0,"",IF(AF18=4,3,IF(AF18=3,1,0)))</f>
        <v>3</v>
      </c>
      <c r="AG17" s="108"/>
      <c r="AH17" s="107">
        <f t="shared" ref="AH17" si="73">IF(AH18+AI18=0,"",IF(AH18=4,3,IF(AH18=3,1,0)))</f>
        <v>1</v>
      </c>
      <c r="AI17" s="108"/>
      <c r="AJ17" s="107">
        <f t="shared" ref="AJ17" si="74">IF(AJ18+AK18=0,"",IF(AJ18=4,3,IF(AJ18=3,1,0)))</f>
        <v>3</v>
      </c>
      <c r="AK17" s="108"/>
      <c r="AL17" s="120">
        <f>SUM(AL18/AM18)</f>
        <v>2.0526315789473686</v>
      </c>
      <c r="AM17" s="110"/>
      <c r="AN17" s="55"/>
      <c r="AO17" s="140">
        <f>IF(N17=1,$K17/2)+IF(N17=0,$K17)</f>
        <v>0</v>
      </c>
      <c r="AP17" s="140">
        <f>IF(P17=1,$K17/2)+IF(P17=0,$K17)</f>
        <v>0</v>
      </c>
      <c r="AQ17" s="140">
        <f>IF(R17=1,$K17/2)+IF(R17=0,$K17)</f>
        <v>0</v>
      </c>
      <c r="AR17" s="140">
        <f>IF(T17=1,$K17/2)+IF(T17=0,$K17)</f>
        <v>0</v>
      </c>
      <c r="AS17" s="140">
        <f>IF(V17=1,$K17/2)+IF(V17=0,$K17)</f>
        <v>26</v>
      </c>
      <c r="AT17" s="18"/>
      <c r="AU17" s="140">
        <f>IF(Z17=1,$K17/2)+IF(Z17=0,$K17)</f>
        <v>13</v>
      </c>
      <c r="AV17" s="140">
        <f>IF(AB17=1,$K17/2)+IF(AB17=0,$K17)</f>
        <v>0</v>
      </c>
      <c r="AW17" s="140">
        <f>IF(AD17=1,$K17/2)+IF(AD17=0,$K17)</f>
        <v>0</v>
      </c>
      <c r="AX17" s="140">
        <f>IF(AF17=1,$K17/2)+IF(AF17=0,$K17)</f>
        <v>0</v>
      </c>
      <c r="AY17" s="140">
        <f>IF(AH17=1,$K17/2)+IF(AH17=0,$K17)</f>
        <v>13</v>
      </c>
      <c r="AZ17" s="140">
        <f>IF(AJ17=1,$K17/2)+IF(AJ17=0,$K17)</f>
        <v>0</v>
      </c>
    </row>
    <row r="18" spans="1:52" x14ac:dyDescent="0.25">
      <c r="A18" s="150"/>
      <c r="B18" s="166"/>
      <c r="C18" s="103"/>
      <c r="D18" s="164"/>
      <c r="E18" s="148"/>
      <c r="F18" s="148"/>
      <c r="G18" s="162"/>
      <c r="H18" s="158"/>
      <c r="I18" s="160"/>
      <c r="J18" s="202"/>
      <c r="K18" s="146"/>
      <c r="L18" s="148"/>
      <c r="M18" s="148"/>
      <c r="N18" s="22">
        <v>4</v>
      </c>
      <c r="O18" s="23">
        <v>2</v>
      </c>
      <c r="P18" s="20">
        <v>4</v>
      </c>
      <c r="Q18" s="21">
        <v>2</v>
      </c>
      <c r="R18" s="20">
        <v>4</v>
      </c>
      <c r="S18" s="21">
        <v>1</v>
      </c>
      <c r="T18" s="20">
        <v>4</v>
      </c>
      <c r="U18" s="21">
        <v>1</v>
      </c>
      <c r="V18" s="20">
        <v>1</v>
      </c>
      <c r="W18" s="21">
        <v>4</v>
      </c>
      <c r="X18" s="26"/>
      <c r="Y18" s="29"/>
      <c r="Z18" s="56">
        <v>3</v>
      </c>
      <c r="AA18" s="21">
        <v>3</v>
      </c>
      <c r="AB18" s="20">
        <v>4</v>
      </c>
      <c r="AC18" s="21">
        <v>0</v>
      </c>
      <c r="AD18" s="20">
        <v>4</v>
      </c>
      <c r="AE18" s="21">
        <v>1</v>
      </c>
      <c r="AF18" s="20">
        <v>4</v>
      </c>
      <c r="AG18" s="21">
        <v>0</v>
      </c>
      <c r="AH18" s="20">
        <v>3</v>
      </c>
      <c r="AI18" s="21">
        <v>3</v>
      </c>
      <c r="AJ18" s="20">
        <v>4</v>
      </c>
      <c r="AK18" s="21">
        <v>2</v>
      </c>
      <c r="AL18" s="31">
        <f>SUM($AJ18,$AH18,$AF18,$AD18,$AB18,$Z18,$X18,$V18,$T18,$R18,$P18,$N18,)</f>
        <v>39</v>
      </c>
      <c r="AM18" s="25">
        <f>SUM($AK18,$AI18,$AG18,$AE18,$AC18,$AA18,$Y18,$W18,$U18,$S18,$Q18,$O18,)</f>
        <v>19</v>
      </c>
      <c r="AN18" s="55"/>
      <c r="AO18" s="141"/>
      <c r="AP18" s="141"/>
      <c r="AQ18" s="141"/>
      <c r="AR18" s="141"/>
      <c r="AS18" s="141"/>
      <c r="AT18" s="26"/>
      <c r="AU18" s="141"/>
      <c r="AV18" s="141"/>
      <c r="AW18" s="141"/>
      <c r="AX18" s="141"/>
      <c r="AY18" s="141"/>
      <c r="AZ18" s="141"/>
    </row>
    <row r="19" spans="1:52" ht="15.75" x14ac:dyDescent="0.25">
      <c r="A19" s="149">
        <v>7</v>
      </c>
      <c r="B19" s="165" t="s">
        <v>110</v>
      </c>
      <c r="C19" s="102" t="s">
        <v>107</v>
      </c>
      <c r="D19" s="163"/>
      <c r="E19" s="147">
        <f t="shared" ref="E19" si="75">IF(G19="",0,IF(F19+G19&lt;1000,1000,F19+G19))</f>
        <v>1334.06</v>
      </c>
      <c r="F19" s="147">
        <f t="shared" ref="F19" si="76">IF(I19&gt;150,IF(H19&gt;=65,0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(15+50)%)*10),IF(I19&lt;-150,IF(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&lt;1,0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,SUM(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-(COUNT(N19:AK19))*2*((G19-L19)/10+50)%)*10))</f>
        <v>7.0599999999999952</v>
      </c>
      <c r="G19" s="161">
        <v>1327</v>
      </c>
      <c r="H19" s="157">
        <f t="shared" ref="H19" si="77">IF(COUNT(N19:AK19)=0,0,SUM(IF(N20=4,2,IF(N20=3,1,0))+IF(P20=4,2,IF(P20=3,1,0))+IF(R20=4,2,IF(R20=3,1,0))+IF(T20=4,2,IF(T20=3,1,0))+IF(V20=4,2,IF(V20=3,1,0))+IF(X20=4,2,IF(X20=3,1,0))+IF(Z20=4,2,IF(Z20=3,1,0))+IF(AB20=4,2,IF(AB20=3,1,0))+IF(AD20=4,2,IF(AD20=3,1,0))+IF(AF20=4,2,IF(AF20=3,1,0))+IF(AH20=4,2,IF(AH20=3,1,0))+IF(AJ20=4,2,IF(AJ20=3,1,0)))/((COUNT(N19:AK19))*2)%)</f>
        <v>68.181818181818187</v>
      </c>
      <c r="I19" s="159">
        <f>SUM(G19-L19)</f>
        <v>149.72727272727275</v>
      </c>
      <c r="J19" s="201">
        <v>3</v>
      </c>
      <c r="K19" s="145">
        <f>SUM(N19:AK19)</f>
        <v>21</v>
      </c>
      <c r="L19" s="147">
        <f>(SUM($G$7:$G$30)-G19)/(COUNT($G$7:$G$30)-1)</f>
        <v>1177.2727272727273</v>
      </c>
      <c r="M19" s="147">
        <f>AU31</f>
        <v>97.5</v>
      </c>
      <c r="N19" s="107">
        <f t="shared" ref="N19" si="78">IF(N20+O20=0,"",IF(N20=4,3,IF(N20=3,1,0)))</f>
        <v>1</v>
      </c>
      <c r="O19" s="108"/>
      <c r="P19" s="107">
        <f t="shared" ref="P19" si="79">IF(P20+Q20=0,"",IF(P20=4,3,IF(P20=3,1,0)))</f>
        <v>3</v>
      </c>
      <c r="Q19" s="108"/>
      <c r="R19" s="107">
        <f t="shared" ref="R19" si="80">IF(R20+S20=0,"",IF(R20=4,3,IF(R20=3,1,0)))</f>
        <v>3</v>
      </c>
      <c r="S19" s="108"/>
      <c r="T19" s="107">
        <f t="shared" ref="T19" si="81">IF(T20+U20=0,"",IF(T20=4,3,IF(T20=3,1,0)))</f>
        <v>3</v>
      </c>
      <c r="U19" s="108"/>
      <c r="V19" s="107">
        <f t="shared" ref="V19" si="82">IF(V20+W20=0,"",IF(V20=4,3,IF(V20=3,1,0)))</f>
        <v>0</v>
      </c>
      <c r="W19" s="108"/>
      <c r="X19" s="107">
        <f t="shared" ref="X19" si="83">IF(X20+Y20=0,"",IF(X20=4,3,IF(X20=3,1,0)))</f>
        <v>1</v>
      </c>
      <c r="Y19" s="108"/>
      <c r="Z19" s="18"/>
      <c r="AA19" s="28"/>
      <c r="AB19" s="107">
        <f t="shared" ref="AB19" si="84">IF(AB20+AC20=0,"",IF(AB20=4,3,IF(AB20=3,1,0)))</f>
        <v>1</v>
      </c>
      <c r="AC19" s="108"/>
      <c r="AD19" s="107">
        <f t="shared" ref="AD19" si="85">IF(AD20+AE20=0,"",IF(AD20=4,3,IF(AD20=3,1,0)))</f>
        <v>3</v>
      </c>
      <c r="AE19" s="108"/>
      <c r="AF19" s="107">
        <f t="shared" ref="AF19" si="86">IF(AF20+AG20=0,"",IF(AF20=4,3,IF(AF20=3,1,0)))</f>
        <v>3</v>
      </c>
      <c r="AG19" s="108"/>
      <c r="AH19" s="107">
        <f t="shared" ref="AH19" si="87">IF(AH20+AI20=0,"",IF(AH20=4,3,IF(AH20=3,1,0)))</f>
        <v>0</v>
      </c>
      <c r="AI19" s="108"/>
      <c r="AJ19" s="107">
        <f t="shared" ref="AJ19" si="88">IF(AJ20+AK20=0,"",IF(AJ20=4,3,IF(AJ20=3,1,0)))</f>
        <v>3</v>
      </c>
      <c r="AK19" s="108"/>
      <c r="AL19" s="120">
        <f>SUM(AL20/AM20)</f>
        <v>1.44</v>
      </c>
      <c r="AM19" s="110"/>
      <c r="AN19" s="55"/>
      <c r="AO19" s="140">
        <f>IF(N19=1,$K19/2)+IF(N19=0,$K19)</f>
        <v>10.5</v>
      </c>
      <c r="AP19" s="140">
        <f>IF(P19=1,$K19/2)+IF(P19=0,$K19)</f>
        <v>0</v>
      </c>
      <c r="AQ19" s="140">
        <f>IF(R19=1,$K19/2)+IF(R19=0,$K19)</f>
        <v>0</v>
      </c>
      <c r="AR19" s="140">
        <f>IF(T19=1,$K19/2)+IF(T19=0,$K19)</f>
        <v>0</v>
      </c>
      <c r="AS19" s="140">
        <f>IF(V19=1,$K19/2)+IF(V19=0,$K19)</f>
        <v>21</v>
      </c>
      <c r="AT19" s="140">
        <f>IF(X19=1,$K19/2)+IF(X19=0,$K19)</f>
        <v>10.5</v>
      </c>
      <c r="AU19" s="18"/>
      <c r="AV19" s="140">
        <f>IF(AB19=1,$K19/2)+IF(AB19=0,$K19)</f>
        <v>10.5</v>
      </c>
      <c r="AW19" s="140">
        <f>IF(AD19=1,$K19/2)+IF(AD19=0,$K19)</f>
        <v>0</v>
      </c>
      <c r="AX19" s="140">
        <f>IF(AF19=1,$K19/2)+IF(AF19=0,$K19)</f>
        <v>0</v>
      </c>
      <c r="AY19" s="140">
        <f>IF(AH19=1,$K19/2)+IF(AH19=0,$K19)</f>
        <v>21</v>
      </c>
      <c r="AZ19" s="140">
        <f>IF(AJ19=1,$K19/2)+IF(AJ19=0,$K19)</f>
        <v>0</v>
      </c>
    </row>
    <row r="20" spans="1:52" x14ac:dyDescent="0.25">
      <c r="A20" s="150"/>
      <c r="B20" s="166"/>
      <c r="C20" s="103"/>
      <c r="D20" s="164"/>
      <c r="E20" s="148"/>
      <c r="F20" s="148"/>
      <c r="G20" s="162"/>
      <c r="H20" s="158"/>
      <c r="I20" s="160"/>
      <c r="J20" s="202"/>
      <c r="K20" s="146"/>
      <c r="L20" s="148"/>
      <c r="M20" s="148"/>
      <c r="N20" s="20">
        <v>3</v>
      </c>
      <c r="O20" s="21">
        <v>3</v>
      </c>
      <c r="P20" s="20">
        <v>4</v>
      </c>
      <c r="Q20" s="21">
        <v>2</v>
      </c>
      <c r="R20" s="20">
        <v>4</v>
      </c>
      <c r="S20" s="21">
        <v>0</v>
      </c>
      <c r="T20" s="20">
        <v>4</v>
      </c>
      <c r="U20" s="21">
        <v>2</v>
      </c>
      <c r="V20" s="20">
        <v>2</v>
      </c>
      <c r="W20" s="21">
        <v>4</v>
      </c>
      <c r="X20" s="20">
        <v>3</v>
      </c>
      <c r="Y20" s="21">
        <v>3</v>
      </c>
      <c r="Z20" s="26"/>
      <c r="AA20" s="29"/>
      <c r="AB20" s="56">
        <v>3</v>
      </c>
      <c r="AC20" s="21">
        <v>3</v>
      </c>
      <c r="AD20" s="20">
        <v>4</v>
      </c>
      <c r="AE20" s="21">
        <v>2</v>
      </c>
      <c r="AF20" s="20">
        <v>4</v>
      </c>
      <c r="AG20" s="21">
        <v>0</v>
      </c>
      <c r="AH20" s="20">
        <v>1</v>
      </c>
      <c r="AI20" s="21">
        <v>4</v>
      </c>
      <c r="AJ20" s="20">
        <v>4</v>
      </c>
      <c r="AK20" s="21">
        <v>2</v>
      </c>
      <c r="AL20" s="31">
        <f>SUM($AJ20,$AH20,$AF20,$AD20,$AB20,$Z20,$X20,$V20,$T20,$R20,$P20,$N20,)</f>
        <v>36</v>
      </c>
      <c r="AM20" s="25">
        <f>SUM($AK20,$AI20,$AG20,$AE20,$AC20,$AA20,$Y20,$W20,$U20,$S20,$Q20,$O20,)</f>
        <v>25</v>
      </c>
      <c r="AN20" s="55"/>
      <c r="AO20" s="141"/>
      <c r="AP20" s="141"/>
      <c r="AQ20" s="141"/>
      <c r="AR20" s="141"/>
      <c r="AS20" s="141"/>
      <c r="AT20" s="141"/>
      <c r="AU20" s="26"/>
      <c r="AV20" s="141"/>
      <c r="AW20" s="141"/>
      <c r="AX20" s="141"/>
      <c r="AY20" s="141"/>
      <c r="AZ20" s="141"/>
    </row>
    <row r="21" spans="1:52" ht="15.75" x14ac:dyDescent="0.25">
      <c r="A21" s="149">
        <v>8</v>
      </c>
      <c r="B21" s="151" t="s">
        <v>111</v>
      </c>
      <c r="C21" s="102" t="s">
        <v>17</v>
      </c>
      <c r="D21" s="163"/>
      <c r="E21" s="147">
        <f t="shared" ref="E21" si="89">IF(G21="",0,IF(F21+G21&lt;1000,1000,F21+G21))</f>
        <v>1222.6199999999999</v>
      </c>
      <c r="F21" s="147">
        <f t="shared" ref="F21" si="90">IF(I21&gt;150,IF(H21&gt;=65,0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(15+50)%)*10),IF(I21&lt;-150,IF(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&lt;1,0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,SUM(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-(COUNT(N21:AK21))*2*((G21-L21)/10+50)%)*10))</f>
        <v>-10.380000000000003</v>
      </c>
      <c r="G21" s="161">
        <v>1233</v>
      </c>
      <c r="H21" s="157">
        <f t="shared" ref="H21" si="91">IF(COUNT(N21:AK21)=0,0,SUM(IF(N22=4,2,IF(N22=3,1,0))+IF(P22=4,2,IF(P22=3,1,0))+IF(R22=4,2,IF(R22=3,1,0))+IF(T22=4,2,IF(T22=3,1,0))+IF(V22=4,2,IF(V22=3,1,0))+IF(X22=4,2,IF(X22=3,1,0))+IF(Z22=4,2,IF(Z22=3,1,0))+IF(AB22=4,2,IF(AB22=3,1,0))+IF(AD22=4,2,IF(AD22=3,1,0))+IF(AF22=4,2,IF(AF22=3,1,0))+IF(AH22=4,2,IF(AH22=3,1,0))+IF(AJ22=4,2,IF(AJ22=3,1,0)))/((COUNT(N21:AK21))*2)%)</f>
        <v>50</v>
      </c>
      <c r="I21" s="159">
        <f>SUM(G21-L21)</f>
        <v>47.181818181818244</v>
      </c>
      <c r="J21" s="201">
        <v>7</v>
      </c>
      <c r="K21" s="145">
        <f>SUM(N21:AK21)</f>
        <v>15</v>
      </c>
      <c r="L21" s="147">
        <f>(SUM($G$7:$G$30)-G21)/(COUNT($G$7:$G$30)-1)</f>
        <v>1185.8181818181818</v>
      </c>
      <c r="M21" s="147">
        <f>AV31</f>
        <v>73</v>
      </c>
      <c r="N21" s="107">
        <f t="shared" ref="N21" si="92">IF(N22+O22=0,"",IF(N22=4,3,IF(N22=3,1,0)))</f>
        <v>0</v>
      </c>
      <c r="O21" s="108"/>
      <c r="P21" s="107">
        <f t="shared" ref="P21" si="93">IF(P22+Q22=0,"",IF(P22=4,3,IF(P22=3,1,0)))</f>
        <v>3</v>
      </c>
      <c r="Q21" s="108"/>
      <c r="R21" s="107">
        <f t="shared" ref="R21" si="94">IF(R22+S22=0,"",IF(R22=4,3,IF(R22=3,1,0)))</f>
        <v>1</v>
      </c>
      <c r="S21" s="108"/>
      <c r="T21" s="107">
        <f t="shared" ref="T21" si="95">IF(T22+U22=0,"",IF(T22=4,3,IF(T22=3,1,0)))</f>
        <v>3</v>
      </c>
      <c r="U21" s="108"/>
      <c r="V21" s="107">
        <f t="shared" ref="V21" si="96">IF(V22+W22=0,"",IF(V22=4,3,IF(V22=3,1,0)))</f>
        <v>3</v>
      </c>
      <c r="W21" s="108"/>
      <c r="X21" s="107">
        <f t="shared" ref="X21" si="97">IF(X22+Y22=0,"",IF(X22=4,3,IF(X22=3,1,0)))</f>
        <v>0</v>
      </c>
      <c r="Y21" s="108"/>
      <c r="Z21" s="107">
        <f t="shared" ref="Z21" si="98">IF(Z22+AA22=0,"",IF(Z22=4,3,IF(Z22=3,1,0)))</f>
        <v>1</v>
      </c>
      <c r="AA21" s="108"/>
      <c r="AB21" s="18"/>
      <c r="AC21" s="28"/>
      <c r="AD21" s="107">
        <f t="shared" ref="AD21" si="99">IF(AD22+AE22=0,"",IF(AD22=4,3,IF(AD22=3,1,0)))</f>
        <v>1</v>
      </c>
      <c r="AE21" s="108"/>
      <c r="AF21" s="107">
        <f t="shared" ref="AF21" si="100">IF(AF22+AG22=0,"",IF(AF22=4,3,IF(AF22=3,1,0)))</f>
        <v>3</v>
      </c>
      <c r="AG21" s="108"/>
      <c r="AH21" s="107">
        <f t="shared" ref="AH21" si="101">IF(AH22+AI22=0,"",IF(AH22=4,3,IF(AH22=3,1,0)))</f>
        <v>0</v>
      </c>
      <c r="AI21" s="108"/>
      <c r="AJ21" s="107">
        <f t="shared" ref="AJ21" si="102">IF(AJ22+AK22=0,"",IF(AJ22=4,3,IF(AJ22=3,1,0)))</f>
        <v>0</v>
      </c>
      <c r="AK21" s="108"/>
      <c r="AL21" s="120">
        <f>SUM(AL22/AM22)</f>
        <v>0.875</v>
      </c>
      <c r="AM21" s="110"/>
      <c r="AN21" s="55"/>
      <c r="AO21" s="140">
        <f>IF(N21=1,$K21/2)+IF(N21=0,$K21)</f>
        <v>15</v>
      </c>
      <c r="AP21" s="140">
        <f>IF(P21=1,$K21/2)+IF(P21=0,$K21)</f>
        <v>0</v>
      </c>
      <c r="AQ21" s="140">
        <f>IF(R21=1,$K21/2)+IF(R21=0,$K21)</f>
        <v>7.5</v>
      </c>
      <c r="AR21" s="140">
        <f>IF(T21=1,$K21/2)+IF(T21=0,$K21)</f>
        <v>0</v>
      </c>
      <c r="AS21" s="140">
        <f>IF(V21=1,$K21/2)+IF(V21=0,$K21)</f>
        <v>0</v>
      </c>
      <c r="AT21" s="140">
        <f>IF(X21=1,$K21/2)+IF(X21=0,$K21)</f>
        <v>15</v>
      </c>
      <c r="AU21" s="140">
        <f>IF(Z21=1,$K21/2)+IF(Z21=0,$K21)</f>
        <v>7.5</v>
      </c>
      <c r="AV21" s="18"/>
      <c r="AW21" s="140">
        <f>IF(AD21=1,$K21/2)+IF(AD21=0,$K21)</f>
        <v>7.5</v>
      </c>
      <c r="AX21" s="140">
        <f>IF(AF21=1,$K21/2)+IF(AF21=0,$K21)</f>
        <v>0</v>
      </c>
      <c r="AY21" s="140">
        <f>IF(AH21=1,$K21/2)+IF(AH21=0,$K21)</f>
        <v>15</v>
      </c>
      <c r="AZ21" s="140">
        <f>IF(AJ21=1,$K21/2)+IF(AJ21=0,$K21)</f>
        <v>15</v>
      </c>
    </row>
    <row r="22" spans="1:52" x14ac:dyDescent="0.25">
      <c r="A22" s="150"/>
      <c r="B22" s="152"/>
      <c r="C22" s="103"/>
      <c r="D22" s="164"/>
      <c r="E22" s="148"/>
      <c r="F22" s="148"/>
      <c r="G22" s="162"/>
      <c r="H22" s="158"/>
      <c r="I22" s="160"/>
      <c r="J22" s="202"/>
      <c r="K22" s="146"/>
      <c r="L22" s="148"/>
      <c r="M22" s="148"/>
      <c r="N22" s="20">
        <v>0</v>
      </c>
      <c r="O22" s="21">
        <v>4</v>
      </c>
      <c r="P22" s="20">
        <v>4</v>
      </c>
      <c r="Q22" s="21">
        <v>1</v>
      </c>
      <c r="R22" s="20">
        <v>3</v>
      </c>
      <c r="S22" s="21">
        <v>3</v>
      </c>
      <c r="T22" s="20">
        <v>4</v>
      </c>
      <c r="U22" s="21">
        <v>2</v>
      </c>
      <c r="V22" s="20">
        <v>4</v>
      </c>
      <c r="W22" s="21">
        <v>2</v>
      </c>
      <c r="X22" s="20">
        <v>0</v>
      </c>
      <c r="Y22" s="21">
        <v>4</v>
      </c>
      <c r="Z22" s="20">
        <v>3</v>
      </c>
      <c r="AA22" s="21">
        <v>3</v>
      </c>
      <c r="AB22" s="26"/>
      <c r="AC22" s="29"/>
      <c r="AD22" s="56">
        <v>3</v>
      </c>
      <c r="AE22" s="21">
        <v>3</v>
      </c>
      <c r="AF22" s="20">
        <v>4</v>
      </c>
      <c r="AG22" s="21">
        <v>2</v>
      </c>
      <c r="AH22" s="20">
        <v>2</v>
      </c>
      <c r="AI22" s="21">
        <v>4</v>
      </c>
      <c r="AJ22" s="20">
        <v>1</v>
      </c>
      <c r="AK22" s="21">
        <v>4</v>
      </c>
      <c r="AL22" s="31">
        <f>SUM($AJ22,$AH22,$AF22,$AD22,$AB22,$Z22,$X22,$V22,$T22,$R22,$P22,$N22,)</f>
        <v>28</v>
      </c>
      <c r="AM22" s="25">
        <f>SUM($AK22,$AI22,$AG22,$AE22,$AC22,$AA22,$Y22,$W22,$U22,$S22,$Q22,$O22,)</f>
        <v>32</v>
      </c>
      <c r="AN22" s="55"/>
      <c r="AO22" s="141"/>
      <c r="AP22" s="141"/>
      <c r="AQ22" s="141"/>
      <c r="AR22" s="141"/>
      <c r="AS22" s="141"/>
      <c r="AT22" s="141"/>
      <c r="AU22" s="141"/>
      <c r="AV22" s="26"/>
      <c r="AW22" s="141"/>
      <c r="AX22" s="141"/>
      <c r="AY22" s="141"/>
      <c r="AZ22" s="141"/>
    </row>
    <row r="23" spans="1:52" ht="15.75" x14ac:dyDescent="0.25">
      <c r="A23" s="149">
        <v>9</v>
      </c>
      <c r="B23" s="151" t="s">
        <v>112</v>
      </c>
      <c r="C23" s="102" t="s">
        <v>45</v>
      </c>
      <c r="D23" s="163"/>
      <c r="E23" s="147">
        <f t="shared" ref="E23" si="103">IF(G23="",0,IF(F23+G23&lt;1000,1000,F23+G23))</f>
        <v>1234.54</v>
      </c>
      <c r="F23" s="147">
        <f>IF(I23&gt;150,IF(H23&gt;=65,0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(15+50)%)*10),IF(I23&lt;-150,IF(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&lt;1,0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,SUM(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-(COUNT(N23:AK23))*2*((G23-L23)/10+50)%)*10))</f>
        <v>-40.459999999999994</v>
      </c>
      <c r="G23" s="161">
        <v>1275</v>
      </c>
      <c r="H23" s="157">
        <f t="shared" ref="H23" si="104">IF(COUNT(N23:AK23)=0,0,SUM(IF(N24=4,2,IF(N24=3,1,0))+IF(P24=4,2,IF(P24=3,1,0))+IF(R24=4,2,IF(R24=3,1,0))+IF(T24=4,2,IF(T24=3,1,0))+IF(V24=4,2,IF(V24=3,1,0))+IF(X24=4,2,IF(X24=3,1,0))+IF(Z24=4,2,IF(Z24=3,1,0))+IF(AB24=4,2,IF(AB24=3,1,0))+IF(AD24=4,2,IF(AD24=3,1,0))+IF(AF24=4,2,IF(AF24=3,1,0))+IF(AH24=4,2,IF(AH24=3,1,0))+IF(AJ24=4,2,IF(AJ24=3,1,0)))/((COUNT(N23:AK23))*2)%)</f>
        <v>40.909090909090907</v>
      </c>
      <c r="I23" s="159">
        <f>SUM(G23-L23)</f>
        <v>93</v>
      </c>
      <c r="J23" s="197">
        <v>8</v>
      </c>
      <c r="K23" s="145">
        <f>SUM(N23:AK23)</f>
        <v>12</v>
      </c>
      <c r="L23" s="147">
        <f>(SUM($G$7:$G$30)-G23)/(COUNT($G$7:$G$30)-1)</f>
        <v>1182</v>
      </c>
      <c r="M23" s="147">
        <f>AW31</f>
        <v>52.5</v>
      </c>
      <c r="N23" s="107">
        <f t="shared" ref="N23" si="105">IF(N24+O24=0,"",IF(N24=4,3,IF(N24=3,1,0)))</f>
        <v>3</v>
      </c>
      <c r="O23" s="108"/>
      <c r="P23" s="107">
        <f t="shared" ref="P23" si="106">IF(P24+Q24=0,"",IF(P24=4,3,IF(P24=3,1,0)))</f>
        <v>3</v>
      </c>
      <c r="Q23" s="108"/>
      <c r="R23" s="107">
        <f t="shared" ref="R23" si="107">IF(R24+S24=0,"",IF(R24=4,3,IF(R24=3,1,0)))</f>
        <v>1</v>
      </c>
      <c r="S23" s="108"/>
      <c r="T23" s="107">
        <f t="shared" ref="T23" si="108">IF(T24+U24=0,"",IF(T24=4,3,IF(T24=3,1,0)))</f>
        <v>0</v>
      </c>
      <c r="U23" s="108"/>
      <c r="V23" s="107">
        <f t="shared" ref="V23" si="109">IF(V24+W24=0,"",IF(V24=4,3,IF(V24=3,1,0)))</f>
        <v>1</v>
      </c>
      <c r="W23" s="108"/>
      <c r="X23" s="107">
        <f t="shared" ref="X23" si="110">IF(X24+Y24=0,"",IF(X24=4,3,IF(X24=3,1,0)))</f>
        <v>0</v>
      </c>
      <c r="Y23" s="108"/>
      <c r="Z23" s="107">
        <f t="shared" ref="Z23" si="111">IF(Z24+AA24=0,"",IF(Z24=4,3,IF(Z24=3,1,0)))</f>
        <v>0</v>
      </c>
      <c r="AA23" s="108"/>
      <c r="AB23" s="107">
        <f t="shared" ref="AB23" si="112">IF(AB24+AC24=0,"",IF(AB24=4,3,IF(AB24=3,1,0)))</f>
        <v>1</v>
      </c>
      <c r="AC23" s="108"/>
      <c r="AD23" s="18"/>
      <c r="AE23" s="28"/>
      <c r="AF23" s="107">
        <f>IF(AF24+AG24=0,"",IF(AF24=4,3,IF(AF24=3,1,0)))</f>
        <v>0</v>
      </c>
      <c r="AG23" s="108"/>
      <c r="AH23" s="107">
        <f t="shared" ref="AH23" si="113">IF(AH24+AI24=0,"",IF(AH24=4,3,IF(AH24=3,1,0)))</f>
        <v>0</v>
      </c>
      <c r="AI23" s="108"/>
      <c r="AJ23" s="107">
        <f t="shared" ref="AJ23" si="114">IF(AJ24+AK24=0,"",IF(AJ24=4,3,IF(AJ24=3,1,0)))</f>
        <v>3</v>
      </c>
      <c r="AK23" s="108"/>
      <c r="AL23" s="120">
        <f>SUM(AL24/AM24)</f>
        <v>0.81818181818181823</v>
      </c>
      <c r="AM23" s="110"/>
      <c r="AN23" s="55"/>
      <c r="AO23" s="140">
        <f>IF(N23=1,$K23/2)+IF(N23=0,$K23)</f>
        <v>0</v>
      </c>
      <c r="AP23" s="140">
        <f>IF(P23=1,$K23/2)+IF(P23=0,$K23)</f>
        <v>0</v>
      </c>
      <c r="AQ23" s="140">
        <f>IF(R23=1,$K23/2)+IF(R23=0,$K23)</f>
        <v>6</v>
      </c>
      <c r="AR23" s="140">
        <f>IF(T23=1,$K23/2)+IF(T23=0,$K23)</f>
        <v>12</v>
      </c>
      <c r="AS23" s="140">
        <f>IF(V23=1,$K23/2)+IF(V23=0,$K23)</f>
        <v>6</v>
      </c>
      <c r="AT23" s="140">
        <f>IF(X23=1,$K23/2)+IF(X23=0,$K23)</f>
        <v>12</v>
      </c>
      <c r="AU23" s="140">
        <f>IF(Z23=1,$K23/2)+IF(Z23=0,$K23)</f>
        <v>12</v>
      </c>
      <c r="AV23" s="140">
        <f>IF(AB23=1,$K23/2)+IF(AB23=0,$K23)</f>
        <v>6</v>
      </c>
      <c r="AW23" s="18"/>
      <c r="AX23" s="140">
        <f>IF(AF23=1,$K23/2)+IF(AF23=0,$K23)</f>
        <v>12</v>
      </c>
      <c r="AY23" s="140">
        <f>IF(AH23=1,$K23/2)+IF(AH23=0,$K23)</f>
        <v>12</v>
      </c>
      <c r="AZ23" s="140">
        <f>IF(AJ23=1,$K23/2)+IF(AJ23=0,$K23)</f>
        <v>0</v>
      </c>
    </row>
    <row r="24" spans="1:52" x14ac:dyDescent="0.25">
      <c r="A24" s="150"/>
      <c r="B24" s="152"/>
      <c r="C24" s="103"/>
      <c r="D24" s="164"/>
      <c r="E24" s="148"/>
      <c r="F24" s="148"/>
      <c r="G24" s="162"/>
      <c r="H24" s="158"/>
      <c r="I24" s="160"/>
      <c r="J24" s="198"/>
      <c r="K24" s="146"/>
      <c r="L24" s="148"/>
      <c r="M24" s="148"/>
      <c r="N24" s="20">
        <v>4</v>
      </c>
      <c r="O24" s="21">
        <v>2</v>
      </c>
      <c r="P24" s="20">
        <v>4</v>
      </c>
      <c r="Q24" s="21">
        <v>1</v>
      </c>
      <c r="R24" s="20">
        <v>3</v>
      </c>
      <c r="S24" s="21">
        <v>3</v>
      </c>
      <c r="T24" s="20">
        <v>1</v>
      </c>
      <c r="U24" s="21">
        <v>4</v>
      </c>
      <c r="V24" s="20">
        <v>3</v>
      </c>
      <c r="W24" s="21">
        <v>3</v>
      </c>
      <c r="X24" s="20">
        <v>1</v>
      </c>
      <c r="Y24" s="21">
        <v>4</v>
      </c>
      <c r="Z24" s="20">
        <v>2</v>
      </c>
      <c r="AA24" s="21">
        <v>4</v>
      </c>
      <c r="AB24" s="20">
        <v>3</v>
      </c>
      <c r="AC24" s="21">
        <v>3</v>
      </c>
      <c r="AD24" s="26"/>
      <c r="AE24" s="29"/>
      <c r="AF24" s="56">
        <v>1</v>
      </c>
      <c r="AG24" s="21">
        <v>4</v>
      </c>
      <c r="AH24" s="20">
        <v>1</v>
      </c>
      <c r="AI24" s="21">
        <v>4</v>
      </c>
      <c r="AJ24" s="20">
        <v>4</v>
      </c>
      <c r="AK24" s="21">
        <v>1</v>
      </c>
      <c r="AL24" s="31">
        <f>SUM($AJ24,$AH24,$AF24,$AD24,$AB24,$Z24,$X24,$V24,$T24,$R24,$P24,$N24,)</f>
        <v>27</v>
      </c>
      <c r="AM24" s="25">
        <f>SUM($AK24,$AI24,$AG24,$AE24,$AC24,$AA24,$Y24,$W24,$U24,$S24,$Q24,$O24,)</f>
        <v>33</v>
      </c>
      <c r="AN24" s="55"/>
      <c r="AO24" s="141"/>
      <c r="AP24" s="141"/>
      <c r="AQ24" s="141"/>
      <c r="AR24" s="141"/>
      <c r="AS24" s="141"/>
      <c r="AT24" s="141"/>
      <c r="AU24" s="141"/>
      <c r="AV24" s="141"/>
      <c r="AW24" s="26"/>
      <c r="AX24" s="141"/>
      <c r="AY24" s="141"/>
      <c r="AZ24" s="141"/>
    </row>
    <row r="25" spans="1:52" ht="15.75" x14ac:dyDescent="0.25">
      <c r="A25" s="149">
        <v>10</v>
      </c>
      <c r="B25" s="151" t="s">
        <v>113</v>
      </c>
      <c r="C25" s="102" t="s">
        <v>114</v>
      </c>
      <c r="D25" s="163"/>
      <c r="E25" s="147">
        <f t="shared" ref="E25" si="115">IF(G25="",0,IF(F25+G25&lt;1000,1000,F25+G25))</f>
        <v>1055.54</v>
      </c>
      <c r="F25" s="147">
        <f>IF(I25&gt;150,IF(H25&gt;=65,0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(15+50)%)*10),IF(I25&lt;-150,IF(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&lt;1,0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,SUM(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-(COUNT(N25:AK25))*2*((G25-L25)/10+50)%)*10))</f>
        <v>55.540000000000006</v>
      </c>
      <c r="G25" s="161">
        <v>1000</v>
      </c>
      <c r="H25" s="157">
        <f t="shared" ref="H25" si="116">IF(COUNT(N25:AK25)=0,0,SUM(IF(N26=4,2,IF(N26=3,1,0))+IF(P26=4,2,IF(P26=3,1,0))+IF(R26=4,2,IF(R26=3,1,0))+IF(T26=4,2,IF(T26=3,1,0))+IF(V26=4,2,IF(V26=3,1,0))+IF(X26=4,2,IF(X26=3,1,0))+IF(Z26=4,2,IF(Z26=3,1,0))+IF(AB26=4,2,IF(AB26=3,1,0))+IF(AD26=4,2,IF(AD26=3,1,0))+IF(AF26=4,2,IF(AF26=3,1,0))+IF(AH26=4,2,IF(AH26=3,1,0))+IF(AJ26=4,2,IF(AJ26=3,1,0)))/((COUNT(N25:AK25))*2)%)</f>
        <v>54.545454545454547</v>
      </c>
      <c r="I25" s="159">
        <f>SUM(G25-L25)</f>
        <v>-207</v>
      </c>
      <c r="J25" s="197">
        <v>5</v>
      </c>
      <c r="K25" s="145">
        <f>SUM(N25:AK25)</f>
        <v>18</v>
      </c>
      <c r="L25" s="147">
        <f>(SUM($G$7:$G$30)-G25)/(COUNT($G$7:$G$30)-1)</f>
        <v>1207</v>
      </c>
      <c r="M25" s="147">
        <f>AX31</f>
        <v>63</v>
      </c>
      <c r="N25" s="107">
        <f t="shared" ref="N25" si="117">IF(N26+O26=0,"",IF(N26=4,3,IF(N26=3,1,0)))</f>
        <v>3</v>
      </c>
      <c r="O25" s="108"/>
      <c r="P25" s="107">
        <f t="shared" ref="P25" si="118">IF(P26+Q26=0,"",IF(P26=4,3,IF(P26=3,1,0)))</f>
        <v>3</v>
      </c>
      <c r="Q25" s="108"/>
      <c r="R25" s="107">
        <f t="shared" ref="R25" si="119">IF(R26+S26=0,"",IF(R26=4,3,IF(R26=3,1,0)))</f>
        <v>0</v>
      </c>
      <c r="S25" s="108"/>
      <c r="T25" s="107">
        <f t="shared" ref="T25" si="120">IF(T26+U26=0,"",IF(T26=4,3,IF(T26=3,1,0)))</f>
        <v>3</v>
      </c>
      <c r="U25" s="108"/>
      <c r="V25" s="107">
        <f t="shared" ref="V25" si="121">IF(V26+W26=0,"",IF(V26=4,3,IF(V26=3,1,0)))</f>
        <v>3</v>
      </c>
      <c r="W25" s="108"/>
      <c r="X25" s="107">
        <f t="shared" ref="X25" si="122">IF(X26+Y26=0,"",IF(X26=4,3,IF(X26=3,1,0)))</f>
        <v>0</v>
      </c>
      <c r="Y25" s="108"/>
      <c r="Z25" s="107">
        <f t="shared" ref="Z25" si="123">IF(Z26+AA26=0,"",IF(Z26=4,3,IF(Z26=3,1,0)))</f>
        <v>0</v>
      </c>
      <c r="AA25" s="108"/>
      <c r="AB25" s="107">
        <f t="shared" ref="AB25" si="124">IF(AB26+AC26=0,"",IF(AB26=4,3,IF(AB26=3,1,0)))</f>
        <v>0</v>
      </c>
      <c r="AC25" s="108"/>
      <c r="AD25" s="107">
        <f t="shared" ref="AD25" si="125">IF(AD26+AE26=0,"",IF(AD26=4,3,IF(AD26=3,1,0)))</f>
        <v>3</v>
      </c>
      <c r="AE25" s="108"/>
      <c r="AF25" s="18"/>
      <c r="AG25" s="28"/>
      <c r="AH25" s="107">
        <f t="shared" ref="AH25" si="126">IF(AH26+AI26=0,"",IF(AH26=4,3,IF(AH26=3,1,0)))</f>
        <v>0</v>
      </c>
      <c r="AI25" s="108"/>
      <c r="AJ25" s="107">
        <f t="shared" ref="AJ25" si="127">IF(AJ26+AK26=0,"",IF(AJ26=4,3,IF(AJ26=3,1,0)))</f>
        <v>3</v>
      </c>
      <c r="AK25" s="108"/>
      <c r="AL25" s="120">
        <f>SUM(AL26/AM26)</f>
        <v>0.9</v>
      </c>
      <c r="AM25" s="110"/>
      <c r="AN25" s="55"/>
      <c r="AO25" s="140">
        <f>IF(N25=1,$K25/2)+IF(N25=0,$K25)</f>
        <v>0</v>
      </c>
      <c r="AP25" s="140">
        <f>IF(P25=1,$K25/2)+IF(P25=0,$K25)</f>
        <v>0</v>
      </c>
      <c r="AQ25" s="140">
        <f>IF(R25=1,$K25/2)+IF(R25=0,$K25)</f>
        <v>18</v>
      </c>
      <c r="AR25" s="140">
        <f>IF(T25=1,$K25/2)+IF(T25=0,$K25)</f>
        <v>0</v>
      </c>
      <c r="AS25" s="140">
        <f>IF(V25=1,$K25/2)+IF(V25=0,$K25)</f>
        <v>0</v>
      </c>
      <c r="AT25" s="140">
        <f>IF(X25=1,$K25/2)+IF(X25=0,$K25)</f>
        <v>18</v>
      </c>
      <c r="AU25" s="140">
        <f>IF(Z25=1,$K25/2)+IF(Z25=0,$K25)</f>
        <v>18</v>
      </c>
      <c r="AV25" s="140">
        <f>IF(AB25=1,$K25/2)+IF(AB25=0,$K25)</f>
        <v>18</v>
      </c>
      <c r="AW25" s="140">
        <f>IF(AD25=1,$K25/2)+IF(AD25=0,$K25)</f>
        <v>0</v>
      </c>
      <c r="AX25" s="18"/>
      <c r="AY25" s="140">
        <f>IF(AH25=1,$K25/2)+IF(AH25=0,$K25)</f>
        <v>18</v>
      </c>
      <c r="AZ25" s="140">
        <f>IF(AJ25=1,$K25/2)+IF(AJ25=0,$K25)</f>
        <v>0</v>
      </c>
    </row>
    <row r="26" spans="1:52" x14ac:dyDescent="0.25">
      <c r="A26" s="150"/>
      <c r="B26" s="152"/>
      <c r="C26" s="103"/>
      <c r="D26" s="164"/>
      <c r="E26" s="148"/>
      <c r="F26" s="148"/>
      <c r="G26" s="162"/>
      <c r="H26" s="158"/>
      <c r="I26" s="160"/>
      <c r="J26" s="198"/>
      <c r="K26" s="146"/>
      <c r="L26" s="148"/>
      <c r="M26" s="148"/>
      <c r="N26" s="20">
        <v>4</v>
      </c>
      <c r="O26" s="21">
        <v>2</v>
      </c>
      <c r="P26" s="20">
        <v>4</v>
      </c>
      <c r="Q26" s="21">
        <v>2</v>
      </c>
      <c r="R26" s="20">
        <v>0</v>
      </c>
      <c r="S26" s="21">
        <v>4</v>
      </c>
      <c r="T26" s="20">
        <v>4</v>
      </c>
      <c r="U26" s="21">
        <v>1</v>
      </c>
      <c r="V26" s="20">
        <v>4</v>
      </c>
      <c r="W26" s="21">
        <v>2</v>
      </c>
      <c r="X26" s="20">
        <v>0</v>
      </c>
      <c r="Y26" s="21">
        <v>4</v>
      </c>
      <c r="Z26" s="20">
        <v>0</v>
      </c>
      <c r="AA26" s="21">
        <v>4</v>
      </c>
      <c r="AB26" s="20">
        <v>2</v>
      </c>
      <c r="AC26" s="21">
        <v>4</v>
      </c>
      <c r="AD26" s="20">
        <v>4</v>
      </c>
      <c r="AE26" s="21">
        <v>1</v>
      </c>
      <c r="AF26" s="26"/>
      <c r="AG26" s="29"/>
      <c r="AH26" s="56">
        <v>1</v>
      </c>
      <c r="AI26" s="21">
        <v>4</v>
      </c>
      <c r="AJ26" s="22">
        <v>4</v>
      </c>
      <c r="AK26" s="23">
        <v>2</v>
      </c>
      <c r="AL26" s="31">
        <f>SUM($AJ26,$AH26,$AF26,$AD26,$AB26,$Z26,$X26,$V26,$T26,$R26,$P26,$N26,)</f>
        <v>27</v>
      </c>
      <c r="AM26" s="25">
        <f>SUM($AK26,$AI26,$AG26,$AE26,$AC26,$AA26,$Y26,$W26,$U26,$S26,$Q26,$O26,)</f>
        <v>30</v>
      </c>
      <c r="AN26" s="55"/>
      <c r="AO26" s="141"/>
      <c r="AP26" s="141"/>
      <c r="AQ26" s="141"/>
      <c r="AR26" s="141"/>
      <c r="AS26" s="141"/>
      <c r="AT26" s="141"/>
      <c r="AU26" s="141"/>
      <c r="AV26" s="141"/>
      <c r="AW26" s="141"/>
      <c r="AX26" s="26"/>
      <c r="AY26" s="141"/>
      <c r="AZ26" s="141"/>
    </row>
    <row r="27" spans="1:52" ht="15.75" x14ac:dyDescent="0.25">
      <c r="A27" s="149">
        <v>11</v>
      </c>
      <c r="B27" s="151" t="s">
        <v>115</v>
      </c>
      <c r="C27" s="102" t="s">
        <v>18</v>
      </c>
      <c r="D27" s="163"/>
      <c r="E27" s="147">
        <f t="shared" ref="E27" si="128">IF(G27="",0,IF(F27+G27&lt;1000,1000,F27+G27))</f>
        <v>1333</v>
      </c>
      <c r="F27" s="147">
        <f>IF(I27&gt;150,IF(H27&gt;=65,0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(15+50)%)*10),IF(I27&lt;-150,IF(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&lt;1,0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,SUM(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-(COUNT(N27:AK27))*2*((G27-L27)/10+50)%)*10))</f>
        <v>0</v>
      </c>
      <c r="G27" s="161">
        <v>1333</v>
      </c>
      <c r="H27" s="157">
        <f>IF(COUNT(N27:AK27)=0,0,SUM(IF(N28=4,2,IF(N28=3,1,0))+IF(P28=4,2,IF(P28=3,1,0))+IF(R28=4,2,IF(R28=3,1,0))+IF(T28=4,2,IF(T28=3,1,0))+IF(V28=4,2,IF(V28=3,1,0))+IF(X28=4,2,IF(X28=3,1,0))+IF(Z28=4,2,IF(Z28=3,1,0))+IF(AB28=4,2,IF(AB28=3,1,0))+IF(AD28=4,2,IF(AD28=3,1,0))+IF(AF28=4,2,IF(AF28=3,1,0))+IF(AH28=4,2,IF(AH28=3,1,0))+IF(AJ28=4,2,IF(AJ28=3,1,0)))/((COUNT(N27:AK27))*2)%)</f>
        <v>72.727272727272734</v>
      </c>
      <c r="I27" s="159">
        <f>SUM(G27-L27)</f>
        <v>156.27272727272725</v>
      </c>
      <c r="J27" s="197">
        <v>2</v>
      </c>
      <c r="K27" s="145">
        <f>SUM(N27:AK27)</f>
        <v>22</v>
      </c>
      <c r="L27" s="147">
        <f>(SUM($G$7:$G$30)-G27)/(COUNT($G$7:$G$30)-1)</f>
        <v>1176.7272727272727</v>
      </c>
      <c r="M27" s="147">
        <f>AY31</f>
        <v>125</v>
      </c>
      <c r="N27" s="107">
        <f t="shared" ref="N27" si="129">IF(N28+O28=0,"",IF(N28=4,3,IF(N28=3,1,0)))</f>
        <v>3</v>
      </c>
      <c r="O27" s="108"/>
      <c r="P27" s="107">
        <f t="shared" ref="P27" si="130">IF(P28+Q28=0,"",IF(P28=4,3,IF(P28=3,1,0)))</f>
        <v>1</v>
      </c>
      <c r="Q27" s="108"/>
      <c r="R27" s="107">
        <f t="shared" ref="R27" si="131">IF(R28+S28=0,"",IF(R28=4,3,IF(R28=3,1,0)))</f>
        <v>1</v>
      </c>
      <c r="S27" s="108"/>
      <c r="T27" s="107">
        <f t="shared" ref="T27" si="132">IF(T28+U28=0,"",IF(T28=4,3,IF(T28=3,1,0)))</f>
        <v>0</v>
      </c>
      <c r="U27" s="108"/>
      <c r="V27" s="107">
        <f t="shared" ref="V27" si="133">IF(V28+W28=0,"",IF(V28=4,3,IF(V28=3,1,0)))</f>
        <v>3</v>
      </c>
      <c r="W27" s="108"/>
      <c r="X27" s="107">
        <f t="shared" ref="X27" si="134">IF(X28+Y28=0,"",IF(X28=4,3,IF(X28=3,1,0)))</f>
        <v>1</v>
      </c>
      <c r="Y27" s="108"/>
      <c r="Z27" s="107">
        <f t="shared" ref="Z27" si="135">IF(Z28+AA28=0,"",IF(Z28=4,3,IF(Z28=3,1,0)))</f>
        <v>3</v>
      </c>
      <c r="AA27" s="108"/>
      <c r="AB27" s="107">
        <f t="shared" ref="AB27" si="136">IF(AB28+AC28=0,"",IF(AB28=4,3,IF(AB28=3,1,0)))</f>
        <v>3</v>
      </c>
      <c r="AC27" s="108"/>
      <c r="AD27" s="107">
        <f t="shared" ref="AD27" si="137">IF(AD28+AE28=0,"",IF(AD28=4,3,IF(AD28=3,1,0)))</f>
        <v>3</v>
      </c>
      <c r="AE27" s="108"/>
      <c r="AF27" s="107">
        <f t="shared" ref="AF27" si="138">IF(AF28+AG28=0,"",IF(AF28=4,3,IF(AF28=3,1,0)))</f>
        <v>3</v>
      </c>
      <c r="AG27" s="108"/>
      <c r="AH27" s="18"/>
      <c r="AI27" s="28"/>
      <c r="AJ27" s="107">
        <f>IF(AJ28+AK28=0,"",IF(AJ28=4,3,IF(AJ28=3,1,0)))</f>
        <v>1</v>
      </c>
      <c r="AK27" s="108"/>
      <c r="AL27" s="120">
        <f>SUM(AL28/AM28)</f>
        <v>1.7272727272727273</v>
      </c>
      <c r="AM27" s="110"/>
      <c r="AN27" s="55"/>
      <c r="AO27" s="140">
        <f>IF(N27=1,$K27/2)+IF(N27=0,$K27)</f>
        <v>0</v>
      </c>
      <c r="AP27" s="140">
        <f>IF(P27=1,$K27/2)+IF(P27=0,$K27)</f>
        <v>11</v>
      </c>
      <c r="AQ27" s="140">
        <f>IF(R27=1,$K27/2)+IF(R27=0,$K27)</f>
        <v>11</v>
      </c>
      <c r="AR27" s="140">
        <f>IF(T27=1,$K27/2)+IF(T27=0,$K27)</f>
        <v>22</v>
      </c>
      <c r="AS27" s="140">
        <f>IF(V27=1,$K27/2)+IF(V27=0,$K27)</f>
        <v>0</v>
      </c>
      <c r="AT27" s="140">
        <f>IF(X27=1,$K27/2)+IF(X27=0,$K27)</f>
        <v>11</v>
      </c>
      <c r="AU27" s="140">
        <f>IF(Z27=1,$K27/2)+IF(Z27=0,$K27)</f>
        <v>0</v>
      </c>
      <c r="AV27" s="140">
        <f>IF(AB27=1,$K27/2)+IF(AB27=0,$K27)</f>
        <v>0</v>
      </c>
      <c r="AW27" s="140">
        <f>IF(AD27=1,$K27/2)+IF(AD27=0,$K27)</f>
        <v>0</v>
      </c>
      <c r="AX27" s="140">
        <f>IF(AF27=1,$K27/2)+IF(AF27=0,$K27)</f>
        <v>0</v>
      </c>
      <c r="AY27" s="18"/>
      <c r="AZ27" s="140">
        <f>IF(AJ27=1,$K27/2)+IF(AJ27=0,$K27)</f>
        <v>11</v>
      </c>
    </row>
    <row r="28" spans="1:52" x14ac:dyDescent="0.25">
      <c r="A28" s="150"/>
      <c r="B28" s="152"/>
      <c r="C28" s="103"/>
      <c r="D28" s="164"/>
      <c r="E28" s="148"/>
      <c r="F28" s="148"/>
      <c r="G28" s="162"/>
      <c r="H28" s="158"/>
      <c r="I28" s="160"/>
      <c r="J28" s="198"/>
      <c r="K28" s="146"/>
      <c r="L28" s="148"/>
      <c r="M28" s="148"/>
      <c r="N28" s="20">
        <v>4</v>
      </c>
      <c r="O28" s="21">
        <v>0</v>
      </c>
      <c r="P28" s="20">
        <v>3</v>
      </c>
      <c r="Q28" s="21">
        <v>3</v>
      </c>
      <c r="R28" s="20">
        <v>3</v>
      </c>
      <c r="S28" s="21">
        <v>3</v>
      </c>
      <c r="T28" s="20">
        <v>2</v>
      </c>
      <c r="U28" s="21">
        <v>4</v>
      </c>
      <c r="V28" s="20">
        <v>4</v>
      </c>
      <c r="W28" s="21">
        <v>1</v>
      </c>
      <c r="X28" s="20">
        <v>3</v>
      </c>
      <c r="Y28" s="21">
        <v>3</v>
      </c>
      <c r="Z28" s="20">
        <v>4</v>
      </c>
      <c r="AA28" s="21">
        <v>1</v>
      </c>
      <c r="AB28" s="20">
        <v>4</v>
      </c>
      <c r="AC28" s="21">
        <v>2</v>
      </c>
      <c r="AD28" s="20">
        <v>4</v>
      </c>
      <c r="AE28" s="21">
        <v>1</v>
      </c>
      <c r="AF28" s="20">
        <v>4</v>
      </c>
      <c r="AG28" s="21">
        <v>1</v>
      </c>
      <c r="AH28" s="26"/>
      <c r="AI28" s="29"/>
      <c r="AJ28" s="56">
        <v>3</v>
      </c>
      <c r="AK28" s="21">
        <v>3</v>
      </c>
      <c r="AL28" s="31">
        <f>SUM($AJ28,$AH28,$AF28,$AD28,$AB28,$Z28,$X28,$V28,$T28,$R28,$P28,$N28,)</f>
        <v>38</v>
      </c>
      <c r="AM28" s="25">
        <f>SUM($AK28,$AI28,$AG28,$AE28,$AC28,$AA28,$Y28,$W28,$U28,$S28,$Q28,$O28,)</f>
        <v>22</v>
      </c>
      <c r="AN28" s="55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26"/>
      <c r="AZ28" s="141"/>
    </row>
    <row r="29" spans="1:52" ht="15.75" x14ac:dyDescent="0.25">
      <c r="A29" s="149">
        <v>12</v>
      </c>
      <c r="B29" s="151" t="s">
        <v>116</v>
      </c>
      <c r="C29" s="102" t="s">
        <v>17</v>
      </c>
      <c r="D29" s="153"/>
      <c r="E29" s="147">
        <f>IF(G29="",0,IF(F29+G29&lt;1000,1000,F29+G29))</f>
        <v>1119.54</v>
      </c>
      <c r="F29" s="147">
        <f>IF(I29&gt;150,IF(H29&gt;=65,0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(15+50)%)*10),IF(I29&lt;-150,IF(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&lt;1,0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,SUM(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-(COUNT(N29:AK29))*2*((G29-L29)/10+50)%)*10))</f>
        <v>-30.460000000000029</v>
      </c>
      <c r="G29" s="155">
        <v>1150</v>
      </c>
      <c r="H29" s="157">
        <f>IF(COUNT(N29:AK29)=0,0,SUM(IF(N30=4,2,IF(N30=3,1,0))+IF(P30=4,2,IF(P30=3,1,0))+IF(R30=4,2,IF(R30=3,1,0))+IF(T30=4,2,IF(T30=3,1,0))+IF(V30=4,2,IF(V30=3,1,0))+IF(X30=4,2,IF(X30=3,1,0))+IF(Z30=4,2,IF(Z30=3,1,0))+IF(AB30=4,2,IF(AB30=3,1,0))+IF(AD30=4,2,IF(AD30=3,1,0))+IF(AF30=4,2,IF(AF30=3,1,0))+IF(AH30=4,2,IF(AH30=3,1,0))+IF(AJ30=4,2,IF(AJ30=3,1,0)))/((COUNT(N29:AK29))*2)%)</f>
        <v>31.818181818181817</v>
      </c>
      <c r="I29" s="159">
        <f>SUM(G29-L29)</f>
        <v>-43.36363636363626</v>
      </c>
      <c r="J29" s="197">
        <v>10</v>
      </c>
      <c r="K29" s="145">
        <f>SUM(N29:AK29)</f>
        <v>10</v>
      </c>
      <c r="L29" s="147">
        <f>(SUM($G$7:$G$30)-G29)/(COUNT($G$7:$G$30)-1)</f>
        <v>1193.3636363636363</v>
      </c>
      <c r="M29" s="147">
        <f>AZ31</f>
        <v>38</v>
      </c>
      <c r="N29" s="107">
        <f t="shared" ref="N29" si="139">IF(N30+O30=0,"",IF(N30=4,3,IF(N30=3,1,0)))</f>
        <v>0</v>
      </c>
      <c r="O29" s="108"/>
      <c r="P29" s="107">
        <f t="shared" ref="P29" si="140">IF(P30+Q30=0,"",IF(P30=4,3,IF(P30=3,1,0)))</f>
        <v>3</v>
      </c>
      <c r="Q29" s="108"/>
      <c r="R29" s="107">
        <f t="shared" ref="R29" si="141">IF(R30+S30=0,"",IF(R30=4,3,IF(R30=3,1,0)))</f>
        <v>0</v>
      </c>
      <c r="S29" s="108"/>
      <c r="T29" s="107">
        <f t="shared" ref="T29" si="142">IF(T30+U30=0,"",IF(T30=4,3,IF(T30=3,1,0)))</f>
        <v>3</v>
      </c>
      <c r="U29" s="108"/>
      <c r="V29" s="107">
        <f t="shared" ref="V29" si="143">IF(V30+W30=0,"",IF(V30=4,3,IF(V30=3,1,0)))</f>
        <v>0</v>
      </c>
      <c r="W29" s="108"/>
      <c r="X29" s="107">
        <f t="shared" ref="X29" si="144">IF(X30+Y30=0,"",IF(X30=4,3,IF(X30=3,1,0)))</f>
        <v>0</v>
      </c>
      <c r="Y29" s="108"/>
      <c r="Z29" s="107">
        <f t="shared" ref="Z29" si="145">IF(Z30+AA30=0,"",IF(Z30=4,3,IF(Z30=3,1,0)))</f>
        <v>0</v>
      </c>
      <c r="AA29" s="108"/>
      <c r="AB29" s="107">
        <f t="shared" ref="AB29" si="146">IF(AB30+AC30=0,"",IF(AB30=4,3,IF(AB30=3,1,0)))</f>
        <v>3</v>
      </c>
      <c r="AC29" s="108"/>
      <c r="AD29" s="107">
        <f t="shared" ref="AD29" si="147">IF(AD30+AE30=0,"",IF(AD30=4,3,IF(AD30=3,1,0)))</f>
        <v>0</v>
      </c>
      <c r="AE29" s="108"/>
      <c r="AF29" s="107">
        <f t="shared" ref="AF29" si="148">IF(AF30+AG30=0,"",IF(AF30=4,3,IF(AF30=3,1,0)))</f>
        <v>0</v>
      </c>
      <c r="AG29" s="108"/>
      <c r="AH29" s="107">
        <f t="shared" ref="AH29" si="149">IF(AH30+AI30=0,"",IF(AH30=4,3,IF(AH30=3,1,0)))</f>
        <v>1</v>
      </c>
      <c r="AI29" s="108"/>
      <c r="AJ29" s="18"/>
      <c r="AK29" s="28"/>
      <c r="AL29" s="120">
        <f>SUM(AL30/AM30)</f>
        <v>0.73529411764705888</v>
      </c>
      <c r="AM29" s="110"/>
      <c r="AN29" s="55"/>
      <c r="AO29" s="140">
        <f>IF(N29=1,$K29/2)+IF(N29=0,$K29)</f>
        <v>10</v>
      </c>
      <c r="AP29" s="140">
        <f>IF(P29=1,$K29/2)+IF(P29=0,$K29)</f>
        <v>0</v>
      </c>
      <c r="AQ29" s="140">
        <f>IF(R29=1,$K29/2)+IF(R29=0,$K29)</f>
        <v>10</v>
      </c>
      <c r="AR29" s="140">
        <f>IF(T29=1,$K29/2)+IF(T29=0,$K29)</f>
        <v>0</v>
      </c>
      <c r="AS29" s="140">
        <f>IF(V29=1,$K29/2)+IF(V29=0,$K29)</f>
        <v>10</v>
      </c>
      <c r="AT29" s="140">
        <f>IF(X29=1,$K29/2)+IF(X29=0,$K29)</f>
        <v>10</v>
      </c>
      <c r="AU29" s="140">
        <f>IF(Z29=1,$K29/2)+IF(Z29=0,$K29)</f>
        <v>10</v>
      </c>
      <c r="AV29" s="140">
        <f>IF(AB29=1,$K29/2)+IF(AB29=0,$K29)</f>
        <v>0</v>
      </c>
      <c r="AW29" s="140">
        <f>IF(AD29=1,$K29/2)+IF(AD29=0,$K29)</f>
        <v>10</v>
      </c>
      <c r="AX29" s="140">
        <f>IF(AF29=1,$K29/2)+IF(AF29=0,$K29)</f>
        <v>10</v>
      </c>
      <c r="AY29" s="140">
        <f>IF(AH29=1,$K29/2)+IF(AH29=0,$K29)</f>
        <v>5</v>
      </c>
      <c r="AZ29" s="58"/>
    </row>
    <row r="30" spans="1:52" x14ac:dyDescent="0.25">
      <c r="A30" s="150"/>
      <c r="B30" s="152"/>
      <c r="C30" s="103"/>
      <c r="D30" s="154"/>
      <c r="E30" s="148"/>
      <c r="F30" s="148"/>
      <c r="G30" s="156"/>
      <c r="H30" s="158"/>
      <c r="I30" s="160"/>
      <c r="J30" s="198"/>
      <c r="K30" s="146"/>
      <c r="L30" s="148"/>
      <c r="M30" s="148"/>
      <c r="N30" s="20">
        <v>1</v>
      </c>
      <c r="O30" s="21">
        <v>4</v>
      </c>
      <c r="P30" s="20">
        <v>4</v>
      </c>
      <c r="Q30" s="21">
        <v>2</v>
      </c>
      <c r="R30" s="20">
        <v>1</v>
      </c>
      <c r="S30" s="21">
        <v>4</v>
      </c>
      <c r="T30" s="20">
        <v>4</v>
      </c>
      <c r="U30" s="21">
        <v>0</v>
      </c>
      <c r="V30" s="20">
        <v>1</v>
      </c>
      <c r="W30" s="21">
        <v>4</v>
      </c>
      <c r="X30" s="20">
        <v>2</v>
      </c>
      <c r="Y30" s="21">
        <v>4</v>
      </c>
      <c r="Z30" s="20">
        <v>2</v>
      </c>
      <c r="AA30" s="21">
        <v>4</v>
      </c>
      <c r="AB30" s="20">
        <v>4</v>
      </c>
      <c r="AC30" s="21">
        <v>1</v>
      </c>
      <c r="AD30" s="20">
        <v>1</v>
      </c>
      <c r="AE30" s="21">
        <v>4</v>
      </c>
      <c r="AF30" s="22">
        <v>2</v>
      </c>
      <c r="AG30" s="23">
        <v>4</v>
      </c>
      <c r="AH30" s="20">
        <v>3</v>
      </c>
      <c r="AI30" s="21">
        <v>3</v>
      </c>
      <c r="AJ30" s="26"/>
      <c r="AK30" s="29"/>
      <c r="AL30" s="24">
        <f>SUM($AJ30,$AH30,$AF30,$AD30,$AB30,$Z30,$X30,$V30,$T30,$R30,$P30,$N30,)</f>
        <v>25</v>
      </c>
      <c r="AM30" s="25">
        <f>SUM($AK30,$AI30,$AG30,$AE30,$AC30,$AA30,$Y30,$W30,$U30,$S30,$Q30,$O30,)</f>
        <v>34</v>
      </c>
      <c r="AN30" s="55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59"/>
    </row>
    <row r="31" spans="1:52" x14ac:dyDescent="0.25">
      <c r="E31" s="60"/>
      <c r="F31" s="60"/>
      <c r="G31" s="61">
        <f>SUM(G7:G30)</f>
        <v>14277</v>
      </c>
      <c r="H31" s="60"/>
      <c r="I31" s="60"/>
      <c r="J31" s="60"/>
      <c r="K31" s="60"/>
      <c r="L31" s="60"/>
      <c r="M31" s="62"/>
      <c r="N31" s="142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/>
      <c r="AM31"/>
      <c r="AN31"/>
      <c r="AO31" s="63">
        <f t="shared" ref="AO31:AZ31" si="150">SUM(AO7:AO30)</f>
        <v>53.5</v>
      </c>
      <c r="AP31" s="64">
        <f t="shared" si="150"/>
        <v>26.5</v>
      </c>
      <c r="AQ31" s="64">
        <f t="shared" si="150"/>
        <v>87.5</v>
      </c>
      <c r="AR31" s="64">
        <f t="shared" si="150"/>
        <v>40</v>
      </c>
      <c r="AS31" s="64">
        <f t="shared" si="150"/>
        <v>84.5</v>
      </c>
      <c r="AT31" s="64">
        <f t="shared" si="150"/>
        <v>119.5</v>
      </c>
      <c r="AU31" s="64">
        <f t="shared" si="150"/>
        <v>97.5</v>
      </c>
      <c r="AV31" s="64">
        <f t="shared" si="150"/>
        <v>73</v>
      </c>
      <c r="AW31" s="64">
        <f t="shared" si="150"/>
        <v>52.5</v>
      </c>
      <c r="AX31" s="64">
        <f t="shared" si="150"/>
        <v>63</v>
      </c>
      <c r="AY31" s="65">
        <f t="shared" si="150"/>
        <v>125</v>
      </c>
      <c r="AZ31" s="65">
        <f t="shared" si="150"/>
        <v>38</v>
      </c>
    </row>
    <row r="33" spans="1:37" ht="15.75" x14ac:dyDescent="0.25">
      <c r="A33" s="66"/>
      <c r="B33" s="144" t="s">
        <v>46</v>
      </c>
      <c r="C33" s="144"/>
      <c r="D33" s="144"/>
      <c r="E33" s="144"/>
      <c r="F33" s="144"/>
      <c r="G33" s="144"/>
      <c r="H33" s="144"/>
      <c r="I33" s="67"/>
      <c r="J33" s="67"/>
      <c r="K33" s="67"/>
      <c r="L33" s="67"/>
      <c r="M33" s="144" t="s">
        <v>47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66"/>
      <c r="AD33" s="66"/>
      <c r="AE33" s="66"/>
      <c r="AF33" s="66"/>
      <c r="AG33" s="66"/>
      <c r="AH33" s="66"/>
      <c r="AI33" s="66"/>
      <c r="AJ33" s="66"/>
      <c r="AK33" s="66"/>
    </row>
    <row r="36" spans="1:37" x14ac:dyDescent="0.25">
      <c r="AC36" s="3" t="s">
        <v>10</v>
      </c>
    </row>
  </sheetData>
  <protectedRanges>
    <protectedRange sqref="N7" name="Diapazons4_31"/>
    <protectedRange sqref="AJ16:AK16 AH18:AI18 AF20:AG20 AD22:AE22 AB24:AC24 Z26:AA26 X28:Y28 V30:W30" name="Diapazons4_1"/>
    <protectedRange sqref="AJ18:AK18 AH20:AI20 AF22:AG22 AB26:AC26 Z28:AA28 X30:Y30 P8:Q8 N10:O10" name="Diapazons4_32"/>
    <protectedRange sqref="R8:S8 N12:O12 AJ20:AK20 AH22:AI22 AF24:AG24 AD26:AE26 AB28:AC28 Z30:AA30" name="Diapazons4_33"/>
    <protectedRange sqref="AJ22:AK22 AH24:AI24 AD28:AE28 AB30:AC30 T8:U8 R10:S10 P12:Q12 N14:O14" name="Diapazons4_35"/>
    <protectedRange sqref="V8:W8 T10:U10 P14:Q14 N16:O16 AJ24:AK24 AH26:AI26 AF28:AG28 AD30:AE30" name="Diapazons4_36"/>
    <protectedRange sqref="X8:Y8 V10:W10 T12:U12 R14:S14 P16:Q16 N18:O18 AJ26:AK26 AF30:AG30" name="Diapazons4_37"/>
    <protectedRange sqref="AH30:AI30 R16:U16 P18:W18 AJ28:AK28 N20:Y20 N22:AA22 Z8:AK8 X10:AK10 V12:AK12 V14:AK14 X16:AI16 Z18:AG18 AB20:AE20 N24:AA24 N26:Y26 N28:W28 N30:U30" name="Diapazons4_38"/>
    <protectedRange sqref="AL8:AM8 AL10:AM10 AL12:AM12 AL14:AM14 AL16:AM16 AL18:AM18 AL20:AM20 AL22:AM22 AL24:AM24 AL26:AM26 AL28:AM28 AL30:AM30" name="Diapazons1"/>
  </protectedRanges>
  <mergeCells count="454">
    <mergeCell ref="A1:AL1"/>
    <mergeCell ref="H2:S2"/>
    <mergeCell ref="P3:AL3"/>
    <mergeCell ref="V4:AL4"/>
    <mergeCell ref="S5:T5"/>
    <mergeCell ref="N6:O6"/>
    <mergeCell ref="P6:Q6"/>
    <mergeCell ref="R6:S6"/>
    <mergeCell ref="T6:U6"/>
    <mergeCell ref="V6:W6"/>
    <mergeCell ref="AJ6:AK6"/>
    <mergeCell ref="AL6:AM6"/>
    <mergeCell ref="Z6:AA6"/>
    <mergeCell ref="AB6:AC6"/>
    <mergeCell ref="AD6:AE6"/>
    <mergeCell ref="AF6:AG6"/>
    <mergeCell ref="AH6:AI6"/>
    <mergeCell ref="A7:A8"/>
    <mergeCell ref="B7:B8"/>
    <mergeCell ref="C7:C8"/>
    <mergeCell ref="D7:D8"/>
    <mergeCell ref="E7:E8"/>
    <mergeCell ref="F7:F8"/>
    <mergeCell ref="G7:G8"/>
    <mergeCell ref="H7:H8"/>
    <mergeCell ref="X6:Y6"/>
    <mergeCell ref="AY7:AY8"/>
    <mergeCell ref="AZ7:AZ8"/>
    <mergeCell ref="A9:A10"/>
    <mergeCell ref="B9:B10"/>
    <mergeCell ref="C9:C10"/>
    <mergeCell ref="D9:D10"/>
    <mergeCell ref="E9:E10"/>
    <mergeCell ref="AP7:AP8"/>
    <mergeCell ref="AQ7:AQ8"/>
    <mergeCell ref="AR7:AR8"/>
    <mergeCell ref="AS7:AS8"/>
    <mergeCell ref="AT7:AT8"/>
    <mergeCell ref="AU7:AU8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H9:H10"/>
    <mergeCell ref="I9:I10"/>
    <mergeCell ref="J9:J10"/>
    <mergeCell ref="K9:K10"/>
    <mergeCell ref="AV7:AV8"/>
    <mergeCell ref="AW7:AW8"/>
    <mergeCell ref="AX7:AX8"/>
    <mergeCell ref="Z7:AA7"/>
    <mergeCell ref="I7:I8"/>
    <mergeCell ref="J7:J8"/>
    <mergeCell ref="K7:K8"/>
    <mergeCell ref="L7:L8"/>
    <mergeCell ref="M7:M8"/>
    <mergeCell ref="N7:O7"/>
    <mergeCell ref="AB9:AC9"/>
    <mergeCell ref="AD9:AE9"/>
    <mergeCell ref="AF9:AG9"/>
    <mergeCell ref="AH9:AI9"/>
    <mergeCell ref="L9:L10"/>
    <mergeCell ref="M9:M10"/>
    <mergeCell ref="N9:O9"/>
    <mergeCell ref="R9:S9"/>
    <mergeCell ref="AZ9:AZ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T9:AT10"/>
    <mergeCell ref="AU9:AU10"/>
    <mergeCell ref="AV9:AV10"/>
    <mergeCell ref="AW9:AW10"/>
    <mergeCell ref="AX9:AX10"/>
    <mergeCell ref="AY9:AY10"/>
    <mergeCell ref="AJ9:AK9"/>
    <mergeCell ref="AL9:AM9"/>
    <mergeCell ref="AO9:AO10"/>
    <mergeCell ref="AQ9:AQ10"/>
    <mergeCell ref="AR9:AR10"/>
    <mergeCell ref="AS9:AS10"/>
    <mergeCell ref="F9:F10"/>
    <mergeCell ref="G9:G10"/>
    <mergeCell ref="X9:Y9"/>
    <mergeCell ref="Z9:AA9"/>
    <mergeCell ref="X11:Y11"/>
    <mergeCell ref="Z11:AA11"/>
    <mergeCell ref="AB11:AC11"/>
    <mergeCell ref="AD11:AE11"/>
    <mergeCell ref="J11:J12"/>
    <mergeCell ref="K11:K12"/>
    <mergeCell ref="L11:L12"/>
    <mergeCell ref="M11:M12"/>
    <mergeCell ref="N11:O11"/>
    <mergeCell ref="P11:Q11"/>
    <mergeCell ref="T9:U9"/>
    <mergeCell ref="V9:W9"/>
    <mergeCell ref="AX11:AX12"/>
    <mergeCell ref="AY11:AY12"/>
    <mergeCell ref="AZ11:AZ12"/>
    <mergeCell ref="A13:A14"/>
    <mergeCell ref="B13:B14"/>
    <mergeCell ref="C13:C14"/>
    <mergeCell ref="D13:D14"/>
    <mergeCell ref="E13:E14"/>
    <mergeCell ref="F13:F14"/>
    <mergeCell ref="G13:G14"/>
    <mergeCell ref="AR11:AR12"/>
    <mergeCell ref="AS11:AS12"/>
    <mergeCell ref="AT11:AT12"/>
    <mergeCell ref="AU11:AU12"/>
    <mergeCell ref="AV11:AV12"/>
    <mergeCell ref="AW11:AW12"/>
    <mergeCell ref="AF11:AG11"/>
    <mergeCell ref="AH11:AI11"/>
    <mergeCell ref="AJ11:AK11"/>
    <mergeCell ref="AL11:AM11"/>
    <mergeCell ref="AO11:AO12"/>
    <mergeCell ref="AP11:AP12"/>
    <mergeCell ref="T11:U11"/>
    <mergeCell ref="V11:W11"/>
    <mergeCell ref="AY13:AY14"/>
    <mergeCell ref="AZ13:AZ14"/>
    <mergeCell ref="A15:A16"/>
    <mergeCell ref="B15:B16"/>
    <mergeCell ref="C15:C16"/>
    <mergeCell ref="D15:D16"/>
    <mergeCell ref="E15:E16"/>
    <mergeCell ref="AO13:AO14"/>
    <mergeCell ref="AP13:AP14"/>
    <mergeCell ref="AQ13:AQ14"/>
    <mergeCell ref="AS13:AS14"/>
    <mergeCell ref="AT13:AT14"/>
    <mergeCell ref="AU13:AU14"/>
    <mergeCell ref="AB13:AC13"/>
    <mergeCell ref="AD13:AE13"/>
    <mergeCell ref="AF13:AG13"/>
    <mergeCell ref="AH13:AI13"/>
    <mergeCell ref="AJ13:AK13"/>
    <mergeCell ref="AL13:AM13"/>
    <mergeCell ref="N13:O13"/>
    <mergeCell ref="P13:Q13"/>
    <mergeCell ref="R13:S13"/>
    <mergeCell ref="V13:W13"/>
    <mergeCell ref="X13:Y13"/>
    <mergeCell ref="H15:H16"/>
    <mergeCell ref="I15:I16"/>
    <mergeCell ref="J15:J16"/>
    <mergeCell ref="K15:K16"/>
    <mergeCell ref="AV13:AV14"/>
    <mergeCell ref="AW13:AW14"/>
    <mergeCell ref="AX13:AX14"/>
    <mergeCell ref="Z13:AA13"/>
    <mergeCell ref="H13:H14"/>
    <mergeCell ref="I13:I14"/>
    <mergeCell ref="J13:J14"/>
    <mergeCell ref="K13:K14"/>
    <mergeCell ref="L13:L14"/>
    <mergeCell ref="M13:M14"/>
    <mergeCell ref="AB15:AC15"/>
    <mergeCell ref="AD15:AE15"/>
    <mergeCell ref="AF15:AG15"/>
    <mergeCell ref="AH15:AI15"/>
    <mergeCell ref="L15:L16"/>
    <mergeCell ref="M15:M16"/>
    <mergeCell ref="N15:O15"/>
    <mergeCell ref="P15:Q15"/>
    <mergeCell ref="AZ15:AZ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T15:AT16"/>
    <mergeCell ref="AU15:AU16"/>
    <mergeCell ref="AV15:AV16"/>
    <mergeCell ref="AW15:AW16"/>
    <mergeCell ref="AX15:AX16"/>
    <mergeCell ref="AY15:AY16"/>
    <mergeCell ref="AJ15:AK15"/>
    <mergeCell ref="AL15:AM15"/>
    <mergeCell ref="AO15:AO16"/>
    <mergeCell ref="AP15:AP16"/>
    <mergeCell ref="AQ15:AQ16"/>
    <mergeCell ref="AR15:AR16"/>
    <mergeCell ref="F15:F16"/>
    <mergeCell ref="G15:G16"/>
    <mergeCell ref="X15:Y15"/>
    <mergeCell ref="Z15:AA15"/>
    <mergeCell ref="V17:W17"/>
    <mergeCell ref="Z17:AA17"/>
    <mergeCell ref="AB17:AC17"/>
    <mergeCell ref="AD17:AE17"/>
    <mergeCell ref="J17:J18"/>
    <mergeCell ref="K17:K18"/>
    <mergeCell ref="L17:L18"/>
    <mergeCell ref="M17:M18"/>
    <mergeCell ref="N17:O17"/>
    <mergeCell ref="P17:Q17"/>
    <mergeCell ref="R15:S15"/>
    <mergeCell ref="T15:U15"/>
    <mergeCell ref="AX17:AX18"/>
    <mergeCell ref="AY17:AY18"/>
    <mergeCell ref="AZ17:AZ18"/>
    <mergeCell ref="A19:A20"/>
    <mergeCell ref="B19:B20"/>
    <mergeCell ref="C19:C20"/>
    <mergeCell ref="D19:D20"/>
    <mergeCell ref="E19:E20"/>
    <mergeCell ref="F19:F20"/>
    <mergeCell ref="G19:G20"/>
    <mergeCell ref="AQ17:AQ18"/>
    <mergeCell ref="AR17:AR18"/>
    <mergeCell ref="AS17:AS18"/>
    <mergeCell ref="AU17:AU18"/>
    <mergeCell ref="AV17:AV18"/>
    <mergeCell ref="AW17:AW18"/>
    <mergeCell ref="AF17:AG17"/>
    <mergeCell ref="AH17:AI17"/>
    <mergeCell ref="AJ17:AK17"/>
    <mergeCell ref="AL17:AM17"/>
    <mergeCell ref="AO17:AO18"/>
    <mergeCell ref="AP17:AP18"/>
    <mergeCell ref="R17:S17"/>
    <mergeCell ref="T17:U17"/>
    <mergeCell ref="AY19:AY20"/>
    <mergeCell ref="AZ19:AZ20"/>
    <mergeCell ref="A21:A22"/>
    <mergeCell ref="B21:B22"/>
    <mergeCell ref="C21:C22"/>
    <mergeCell ref="D21:D22"/>
    <mergeCell ref="E21:E22"/>
    <mergeCell ref="AO19:AO20"/>
    <mergeCell ref="AP19:AP20"/>
    <mergeCell ref="AQ19:AQ20"/>
    <mergeCell ref="AR19:AR20"/>
    <mergeCell ref="AS19:AS20"/>
    <mergeCell ref="AT19:AT20"/>
    <mergeCell ref="AB19:AC19"/>
    <mergeCell ref="AD19:AE19"/>
    <mergeCell ref="AF19:AG19"/>
    <mergeCell ref="AH19:AI19"/>
    <mergeCell ref="AJ19:AK19"/>
    <mergeCell ref="AL19:AM19"/>
    <mergeCell ref="N19:O19"/>
    <mergeCell ref="P19:Q19"/>
    <mergeCell ref="R19:S19"/>
    <mergeCell ref="T19:U19"/>
    <mergeCell ref="V19:W19"/>
    <mergeCell ref="H21:H22"/>
    <mergeCell ref="I21:I22"/>
    <mergeCell ref="J21:J22"/>
    <mergeCell ref="K21:K22"/>
    <mergeCell ref="AV19:AV20"/>
    <mergeCell ref="AW19:AW20"/>
    <mergeCell ref="AX19:AX20"/>
    <mergeCell ref="X19:Y19"/>
    <mergeCell ref="H19:H20"/>
    <mergeCell ref="I19:I20"/>
    <mergeCell ref="J19:J20"/>
    <mergeCell ref="K19:K20"/>
    <mergeCell ref="L19:L20"/>
    <mergeCell ref="M19:M20"/>
    <mergeCell ref="Z21:AA21"/>
    <mergeCell ref="AD21:AE21"/>
    <mergeCell ref="AF21:AG21"/>
    <mergeCell ref="AH21:AI21"/>
    <mergeCell ref="L21:L22"/>
    <mergeCell ref="M21:M22"/>
    <mergeCell ref="N21:O21"/>
    <mergeCell ref="P21:Q21"/>
    <mergeCell ref="AZ21:AZ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S21:AS22"/>
    <mergeCell ref="AT21:AT22"/>
    <mergeCell ref="AU21:AU22"/>
    <mergeCell ref="AW21:AW22"/>
    <mergeCell ref="AX21:AX22"/>
    <mergeCell ref="AY21:AY22"/>
    <mergeCell ref="AJ21:AK21"/>
    <mergeCell ref="AL21:AM21"/>
    <mergeCell ref="AO21:AO22"/>
    <mergeCell ref="AP21:AP22"/>
    <mergeCell ref="AQ21:AQ22"/>
    <mergeCell ref="AR21:AR22"/>
    <mergeCell ref="F21:F22"/>
    <mergeCell ref="G21:G22"/>
    <mergeCell ref="V21:W21"/>
    <mergeCell ref="X21:Y21"/>
    <mergeCell ref="V23:W23"/>
    <mergeCell ref="X23:Y23"/>
    <mergeCell ref="Z23:AA23"/>
    <mergeCell ref="AB23:AC23"/>
    <mergeCell ref="J23:J24"/>
    <mergeCell ref="K23:K24"/>
    <mergeCell ref="L23:L24"/>
    <mergeCell ref="M23:M24"/>
    <mergeCell ref="N23:O23"/>
    <mergeCell ref="P23:Q23"/>
    <mergeCell ref="R21:S21"/>
    <mergeCell ref="T21:U21"/>
    <mergeCell ref="AX23:AX24"/>
    <mergeCell ref="AY23:AY24"/>
    <mergeCell ref="AZ23:AZ24"/>
    <mergeCell ref="A25:A26"/>
    <mergeCell ref="B25:B26"/>
    <mergeCell ref="C25:C26"/>
    <mergeCell ref="D25:D26"/>
    <mergeCell ref="E25:E26"/>
    <mergeCell ref="F25:F26"/>
    <mergeCell ref="G25:G26"/>
    <mergeCell ref="AQ23:AQ24"/>
    <mergeCell ref="AR23:AR24"/>
    <mergeCell ref="AS23:AS24"/>
    <mergeCell ref="AT23:AT24"/>
    <mergeCell ref="AU23:AU24"/>
    <mergeCell ref="AV23:AV24"/>
    <mergeCell ref="AF23:AG23"/>
    <mergeCell ref="AH23:AI23"/>
    <mergeCell ref="AJ23:AK23"/>
    <mergeCell ref="AL23:AM23"/>
    <mergeCell ref="AO23:AO24"/>
    <mergeCell ref="AP23:AP24"/>
    <mergeCell ref="R23:S23"/>
    <mergeCell ref="T23:U23"/>
    <mergeCell ref="R25:S25"/>
    <mergeCell ref="T25:U25"/>
    <mergeCell ref="V25:W25"/>
    <mergeCell ref="X25:Y25"/>
    <mergeCell ref="H25:H26"/>
    <mergeCell ref="I25:I26"/>
    <mergeCell ref="J25:J26"/>
    <mergeCell ref="K25:K26"/>
    <mergeCell ref="L25:L26"/>
    <mergeCell ref="M25:M26"/>
    <mergeCell ref="AU25:AU26"/>
    <mergeCell ref="AV25:AV26"/>
    <mergeCell ref="AW25:AW26"/>
    <mergeCell ref="AY25:AY26"/>
    <mergeCell ref="AZ25:AZ26"/>
    <mergeCell ref="A27:A28"/>
    <mergeCell ref="B27:B28"/>
    <mergeCell ref="C27:C28"/>
    <mergeCell ref="D27:D28"/>
    <mergeCell ref="E27:E28"/>
    <mergeCell ref="AO25:AO26"/>
    <mergeCell ref="AP25:AP26"/>
    <mergeCell ref="AQ25:AQ26"/>
    <mergeCell ref="AR25:AR26"/>
    <mergeCell ref="AS25:AS26"/>
    <mergeCell ref="AT25:AT26"/>
    <mergeCell ref="Z25:AA25"/>
    <mergeCell ref="AB25:AC25"/>
    <mergeCell ref="AD25:AE25"/>
    <mergeCell ref="AH25:AI25"/>
    <mergeCell ref="AJ25:AK25"/>
    <mergeCell ref="AL25:AM25"/>
    <mergeCell ref="N25:O25"/>
    <mergeCell ref="P25:Q25"/>
    <mergeCell ref="L27:L28"/>
    <mergeCell ref="M27:M28"/>
    <mergeCell ref="N27:O27"/>
    <mergeCell ref="P27:Q27"/>
    <mergeCell ref="R27:S27"/>
    <mergeCell ref="T27:U27"/>
    <mergeCell ref="F27:F28"/>
    <mergeCell ref="G27:G28"/>
    <mergeCell ref="H27:H28"/>
    <mergeCell ref="I27:I28"/>
    <mergeCell ref="J27:J28"/>
    <mergeCell ref="K27:K28"/>
    <mergeCell ref="AO27:AO28"/>
    <mergeCell ref="AP27:AP28"/>
    <mergeCell ref="AQ27:AQ28"/>
    <mergeCell ref="AR27:AR28"/>
    <mergeCell ref="V27:W27"/>
    <mergeCell ref="X27:Y27"/>
    <mergeCell ref="Z27:AA27"/>
    <mergeCell ref="AB27:AC27"/>
    <mergeCell ref="AD27:AE27"/>
    <mergeCell ref="AF27:AG27"/>
    <mergeCell ref="J29:J30"/>
    <mergeCell ref="K29:K30"/>
    <mergeCell ref="L29:L30"/>
    <mergeCell ref="M29:M30"/>
    <mergeCell ref="N29:O29"/>
    <mergeCell ref="P29:Q29"/>
    <mergeCell ref="AZ27:AZ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S27:AS28"/>
    <mergeCell ref="AT27:AT28"/>
    <mergeCell ref="AU27:AU28"/>
    <mergeCell ref="AV27:AV28"/>
    <mergeCell ref="AW27:AW28"/>
    <mergeCell ref="AX27:AX28"/>
    <mergeCell ref="AJ27:AK27"/>
    <mergeCell ref="AL27:AM27"/>
    <mergeCell ref="AW29:AW30"/>
    <mergeCell ref="AX29:AX30"/>
    <mergeCell ref="AY29:AY30"/>
    <mergeCell ref="N31:AK31"/>
    <mergeCell ref="B33:H33"/>
    <mergeCell ref="M33:AB33"/>
    <mergeCell ref="AQ29:AQ30"/>
    <mergeCell ref="AR29:AR30"/>
    <mergeCell ref="AS29:AS30"/>
    <mergeCell ref="AT29:AT30"/>
    <mergeCell ref="AU29:AU30"/>
    <mergeCell ref="AV29:AV30"/>
    <mergeCell ref="AD29:AE29"/>
    <mergeCell ref="AF29:AG29"/>
    <mergeCell ref="AH29:AI29"/>
    <mergeCell ref="AL29:AM29"/>
    <mergeCell ref="AO29:AO30"/>
    <mergeCell ref="AP29:AP30"/>
    <mergeCell ref="R29:S29"/>
    <mergeCell ref="T29:U29"/>
    <mergeCell ref="V29:W29"/>
    <mergeCell ref="X29:Y29"/>
    <mergeCell ref="Z29:AA29"/>
    <mergeCell ref="AB29:AC29"/>
  </mergeCells>
  <conditionalFormatting sqref="K29:K30 K7:K24">
    <cfRule type="cellIs" dxfId="556" priority="556" stopIfTrue="1" operator="equal">
      <formula>#REF!</formula>
    </cfRule>
    <cfRule type="cellIs" dxfId="555" priority="557" stopIfTrue="1" operator="equal">
      <formula>#REF!</formula>
    </cfRule>
  </conditionalFormatting>
  <conditionalFormatting sqref="K25:K26">
    <cfRule type="cellIs" dxfId="554" priority="554" stopIfTrue="1" operator="equal">
      <formula>#REF!</formula>
    </cfRule>
    <cfRule type="cellIs" dxfId="553" priority="555" stopIfTrue="1" operator="equal">
      <formula>#REF!</formula>
    </cfRule>
  </conditionalFormatting>
  <conditionalFormatting sqref="K27:K28">
    <cfRule type="cellIs" dxfId="552" priority="552" stopIfTrue="1" operator="equal">
      <formula>#REF!</formula>
    </cfRule>
    <cfRule type="cellIs" dxfId="551" priority="553" stopIfTrue="1" operator="equal">
      <formula>#REF!</formula>
    </cfRule>
  </conditionalFormatting>
  <conditionalFormatting sqref="AJ16">
    <cfRule type="cellIs" dxfId="550" priority="548" stopIfTrue="1" operator="notEqual">
      <formula>W30</formula>
    </cfRule>
    <cfRule type="expression" dxfId="549" priority="549" stopIfTrue="1">
      <formula>$N$7=9</formula>
    </cfRule>
  </conditionalFormatting>
  <conditionalFormatting sqref="AK16">
    <cfRule type="cellIs" dxfId="548" priority="550" stopIfTrue="1" operator="notEqual">
      <formula>V30</formula>
    </cfRule>
    <cfRule type="expression" dxfId="547" priority="551" stopIfTrue="1">
      <formula>$N$7=9</formula>
    </cfRule>
  </conditionalFormatting>
  <conditionalFormatting sqref="AH18">
    <cfRule type="cellIs" dxfId="546" priority="544" stopIfTrue="1" operator="notEqual">
      <formula>Y28</formula>
    </cfRule>
    <cfRule type="expression" dxfId="545" priority="545" stopIfTrue="1">
      <formula>$N$7=5</formula>
    </cfRule>
  </conditionalFormatting>
  <conditionalFormatting sqref="AI18">
    <cfRule type="cellIs" dxfId="544" priority="546" stopIfTrue="1" operator="notEqual">
      <formula>X28</formula>
    </cfRule>
    <cfRule type="expression" dxfId="543" priority="547" stopIfTrue="1">
      <formula>$N$7=5</formula>
    </cfRule>
  </conditionalFormatting>
  <conditionalFormatting sqref="AF20">
    <cfRule type="cellIs" dxfId="542" priority="540" stopIfTrue="1" operator="notEqual">
      <formula>AA26</formula>
    </cfRule>
    <cfRule type="expression" dxfId="541" priority="541" stopIfTrue="1">
      <formula>$N$7=5</formula>
    </cfRule>
  </conditionalFormatting>
  <conditionalFormatting sqref="AG20">
    <cfRule type="cellIs" dxfId="540" priority="542" stopIfTrue="1" operator="notEqual">
      <formula>Z26</formula>
    </cfRule>
    <cfRule type="expression" dxfId="539" priority="543" stopIfTrue="1">
      <formula>$N$7=5</formula>
    </cfRule>
  </conditionalFormatting>
  <conditionalFormatting sqref="AD22">
    <cfRule type="cellIs" dxfId="538" priority="536" stopIfTrue="1" operator="notEqual">
      <formula>AC24</formula>
    </cfRule>
    <cfRule type="expression" dxfId="537" priority="537" stopIfTrue="1">
      <formula>$N$7=5</formula>
    </cfRule>
  </conditionalFormatting>
  <conditionalFormatting sqref="AE22">
    <cfRule type="cellIs" dxfId="536" priority="538" stopIfTrue="1" operator="notEqual">
      <formula>AB24</formula>
    </cfRule>
    <cfRule type="expression" dxfId="535" priority="539" stopIfTrue="1">
      <formula>$N$7=5</formula>
    </cfRule>
  </conditionalFormatting>
  <conditionalFormatting sqref="AB24">
    <cfRule type="cellIs" dxfId="534" priority="532" stopIfTrue="1" operator="notEqual">
      <formula>AE22</formula>
    </cfRule>
    <cfRule type="expression" dxfId="533" priority="533" stopIfTrue="1">
      <formula>$N$7=5</formula>
    </cfRule>
  </conditionalFormatting>
  <conditionalFormatting sqref="AC24">
    <cfRule type="cellIs" dxfId="532" priority="534" stopIfTrue="1" operator="notEqual">
      <formula>AD22</formula>
    </cfRule>
    <cfRule type="expression" dxfId="531" priority="535" stopIfTrue="1">
      <formula>$N$7=5</formula>
    </cfRule>
  </conditionalFormatting>
  <conditionalFormatting sqref="Z26">
    <cfRule type="cellIs" dxfId="530" priority="528" stopIfTrue="1" operator="notEqual">
      <formula>AG20</formula>
    </cfRule>
    <cfRule type="expression" dxfId="529" priority="529" stopIfTrue="1">
      <formula>$N$7=5</formula>
    </cfRule>
  </conditionalFormatting>
  <conditionalFormatting sqref="AA26">
    <cfRule type="cellIs" dxfId="528" priority="530" stopIfTrue="1" operator="notEqual">
      <formula>AF20</formula>
    </cfRule>
    <cfRule type="expression" dxfId="527" priority="531" stopIfTrue="1">
      <formula>$N$7=5</formula>
    </cfRule>
  </conditionalFormatting>
  <conditionalFormatting sqref="X28">
    <cfRule type="cellIs" dxfId="526" priority="524" stopIfTrue="1" operator="notEqual">
      <formula>AI18</formula>
    </cfRule>
    <cfRule type="expression" dxfId="525" priority="525" stopIfTrue="1">
      <formula>$N$7=5</formula>
    </cfRule>
  </conditionalFormatting>
  <conditionalFormatting sqref="Y28">
    <cfRule type="cellIs" dxfId="524" priority="526" stopIfTrue="1" operator="notEqual">
      <formula>AH18</formula>
    </cfRule>
    <cfRule type="expression" dxfId="523" priority="527" stopIfTrue="1">
      <formula>$N$7=5</formula>
    </cfRule>
  </conditionalFormatting>
  <conditionalFormatting sqref="V30">
    <cfRule type="cellIs" dxfId="522" priority="520" stopIfTrue="1" operator="notEqual">
      <formula>AK16</formula>
    </cfRule>
    <cfRule type="expression" dxfId="521" priority="521" stopIfTrue="1">
      <formula>$N$7=9</formula>
    </cfRule>
  </conditionalFormatting>
  <conditionalFormatting sqref="W30">
    <cfRule type="cellIs" dxfId="520" priority="522" stopIfTrue="1" operator="notEqual">
      <formula>AJ16</formula>
    </cfRule>
    <cfRule type="expression" dxfId="519" priority="523" stopIfTrue="1">
      <formula>$N$7=9</formula>
    </cfRule>
  </conditionalFormatting>
  <conditionalFormatting sqref="AJ18">
    <cfRule type="cellIs" dxfId="518" priority="516" stopIfTrue="1" operator="notEqual">
      <formula>Y30</formula>
    </cfRule>
    <cfRule type="expression" dxfId="517" priority="517" stopIfTrue="1">
      <formula>$N$7=11</formula>
    </cfRule>
  </conditionalFormatting>
  <conditionalFormatting sqref="AK18">
    <cfRule type="cellIs" dxfId="516" priority="518" stopIfTrue="1" operator="notEqual">
      <formula>X30</formula>
    </cfRule>
    <cfRule type="expression" dxfId="515" priority="519" stopIfTrue="1">
      <formula>$N$7=11</formula>
    </cfRule>
  </conditionalFormatting>
  <conditionalFormatting sqref="AH20">
    <cfRule type="cellIs" dxfId="514" priority="512" stopIfTrue="1" operator="notEqual">
      <formula>AA28</formula>
    </cfRule>
    <cfRule type="expression" dxfId="513" priority="513" stopIfTrue="1">
      <formula>$N$7=6</formula>
    </cfRule>
  </conditionalFormatting>
  <conditionalFormatting sqref="AI20">
    <cfRule type="cellIs" dxfId="512" priority="514" stopIfTrue="1" operator="notEqual">
      <formula>Z28</formula>
    </cfRule>
    <cfRule type="expression" dxfId="511" priority="515" stopIfTrue="1">
      <formula>$N$7=6</formula>
    </cfRule>
  </conditionalFormatting>
  <conditionalFormatting sqref="AF22">
    <cfRule type="cellIs" dxfId="510" priority="508" stopIfTrue="1" operator="notEqual">
      <formula>AC26</formula>
    </cfRule>
    <cfRule type="expression" dxfId="509" priority="509" stopIfTrue="1">
      <formula>$N$7=6</formula>
    </cfRule>
  </conditionalFormatting>
  <conditionalFormatting sqref="AG22">
    <cfRule type="cellIs" dxfId="508" priority="510" stopIfTrue="1" operator="notEqual">
      <formula>AB26</formula>
    </cfRule>
    <cfRule type="expression" dxfId="507" priority="511" stopIfTrue="1">
      <formula>$N$7=6</formula>
    </cfRule>
  </conditionalFormatting>
  <conditionalFormatting sqref="AB26">
    <cfRule type="cellIs" dxfId="506" priority="504" stopIfTrue="1" operator="notEqual">
      <formula>AG22</formula>
    </cfRule>
    <cfRule type="expression" dxfId="505" priority="505" stopIfTrue="1">
      <formula>$N$7=6</formula>
    </cfRule>
  </conditionalFormatting>
  <conditionalFormatting sqref="AC26">
    <cfRule type="cellIs" dxfId="504" priority="506" stopIfTrue="1" operator="notEqual">
      <formula>AF22</formula>
    </cfRule>
    <cfRule type="expression" dxfId="503" priority="507" stopIfTrue="1">
      <formula>$N$7=6</formula>
    </cfRule>
  </conditionalFormatting>
  <conditionalFormatting sqref="Z28">
    <cfRule type="cellIs" dxfId="502" priority="500" stopIfTrue="1" operator="notEqual">
      <formula>AI20</formula>
    </cfRule>
    <cfRule type="expression" dxfId="501" priority="501" stopIfTrue="1">
      <formula>$N$7=6</formula>
    </cfRule>
  </conditionalFormatting>
  <conditionalFormatting sqref="AA28">
    <cfRule type="cellIs" dxfId="500" priority="502" stopIfTrue="1" operator="notEqual">
      <formula>AH20</formula>
    </cfRule>
    <cfRule type="expression" dxfId="499" priority="503" stopIfTrue="1">
      <formula>$N$7=6</formula>
    </cfRule>
  </conditionalFormatting>
  <conditionalFormatting sqref="X30">
    <cfRule type="cellIs" dxfId="498" priority="496" stopIfTrue="1" operator="notEqual">
      <formula>AK18</formula>
    </cfRule>
    <cfRule type="expression" dxfId="497" priority="497" stopIfTrue="1">
      <formula>$N$7=11</formula>
    </cfRule>
  </conditionalFormatting>
  <conditionalFormatting sqref="Y30">
    <cfRule type="cellIs" dxfId="496" priority="498" stopIfTrue="1" operator="notEqual">
      <formula>AJ18</formula>
    </cfRule>
    <cfRule type="expression" dxfId="495" priority="499" stopIfTrue="1">
      <formula>$N$7=11</formula>
    </cfRule>
  </conditionalFormatting>
  <conditionalFormatting sqref="P8">
    <cfRule type="cellIs" dxfId="494" priority="492" stopIfTrue="1" operator="notEqual">
      <formula>O10</formula>
    </cfRule>
    <cfRule type="expression" dxfId="493" priority="493" stopIfTrue="1">
      <formula>$N$7=2</formula>
    </cfRule>
  </conditionalFormatting>
  <conditionalFormatting sqref="Q8">
    <cfRule type="cellIs" dxfId="492" priority="494" stopIfTrue="1" operator="notEqual">
      <formula>N10</formula>
    </cfRule>
    <cfRule type="expression" dxfId="491" priority="495" stopIfTrue="1">
      <formula>$N$7=2</formula>
    </cfRule>
  </conditionalFormatting>
  <conditionalFormatting sqref="N10">
    <cfRule type="cellIs" dxfId="490" priority="488" stopIfTrue="1" operator="notEqual">
      <formula>Q8</formula>
    </cfRule>
    <cfRule type="expression" dxfId="489" priority="489" stopIfTrue="1">
      <formula>$N$7=2</formula>
    </cfRule>
  </conditionalFormatting>
  <conditionalFormatting sqref="O10">
    <cfRule type="cellIs" dxfId="488" priority="490" stopIfTrue="1" operator="notEqual">
      <formula>P8</formula>
    </cfRule>
    <cfRule type="expression" dxfId="487" priority="491" stopIfTrue="1">
      <formula>$N$7=2</formula>
    </cfRule>
  </conditionalFormatting>
  <conditionalFormatting sqref="R8">
    <cfRule type="cellIs" dxfId="486" priority="484" stopIfTrue="1" operator="notEqual">
      <formula>O12</formula>
    </cfRule>
    <cfRule type="expression" dxfId="485" priority="485" stopIfTrue="1">
      <formula>$N$7=3</formula>
    </cfRule>
  </conditionalFormatting>
  <conditionalFormatting sqref="S8">
    <cfRule type="cellIs" dxfId="484" priority="486" stopIfTrue="1" operator="notEqual">
      <formula>N12</formula>
    </cfRule>
    <cfRule type="expression" dxfId="483" priority="487" stopIfTrue="1">
      <formula>$N$7=3</formula>
    </cfRule>
  </conditionalFormatting>
  <conditionalFormatting sqref="N12">
    <cfRule type="cellIs" dxfId="482" priority="480" stopIfTrue="1" operator="notEqual">
      <formula>S8</formula>
    </cfRule>
    <cfRule type="expression" dxfId="481" priority="481" stopIfTrue="1">
      <formula>$N$7=3</formula>
    </cfRule>
  </conditionalFormatting>
  <conditionalFormatting sqref="O12">
    <cfRule type="cellIs" dxfId="480" priority="482" stopIfTrue="1" operator="notEqual">
      <formula>R8</formula>
    </cfRule>
    <cfRule type="expression" dxfId="479" priority="483" stopIfTrue="1">
      <formula>$N$7=3</formula>
    </cfRule>
  </conditionalFormatting>
  <conditionalFormatting sqref="AJ20">
    <cfRule type="cellIs" dxfId="478" priority="476" stopIfTrue="1" operator="notEqual">
      <formula>AA30</formula>
    </cfRule>
    <cfRule type="expression" dxfId="477" priority="477" stopIfTrue="1">
      <formula>$N$7=2</formula>
    </cfRule>
  </conditionalFormatting>
  <conditionalFormatting sqref="AK20">
    <cfRule type="cellIs" dxfId="476" priority="478" stopIfTrue="1" operator="notEqual">
      <formula>Z30</formula>
    </cfRule>
    <cfRule type="expression" dxfId="475" priority="479" stopIfTrue="1">
      <formula>$N$7=2</formula>
    </cfRule>
  </conditionalFormatting>
  <conditionalFormatting sqref="AH22">
    <cfRule type="cellIs" dxfId="474" priority="472" stopIfTrue="1" operator="notEqual">
      <formula>AC28</formula>
    </cfRule>
    <cfRule type="expression" dxfId="473" priority="473" stopIfTrue="1">
      <formula>$N$7=7</formula>
    </cfRule>
  </conditionalFormatting>
  <conditionalFormatting sqref="AI22">
    <cfRule type="cellIs" dxfId="472" priority="474" stopIfTrue="1" operator="notEqual">
      <formula>AB28</formula>
    </cfRule>
    <cfRule type="expression" dxfId="471" priority="475" stopIfTrue="1">
      <formula>$N$7=7</formula>
    </cfRule>
  </conditionalFormatting>
  <conditionalFormatting sqref="AF24">
    <cfRule type="cellIs" dxfId="470" priority="468" stopIfTrue="1" operator="notEqual">
      <formula>AE26</formula>
    </cfRule>
    <cfRule type="expression" dxfId="469" priority="469" stopIfTrue="1">
      <formula>$N$7=7</formula>
    </cfRule>
  </conditionalFormatting>
  <conditionalFormatting sqref="AG24">
    <cfRule type="cellIs" dxfId="468" priority="470" stopIfTrue="1" operator="notEqual">
      <formula>AD26</formula>
    </cfRule>
    <cfRule type="expression" dxfId="467" priority="471" stopIfTrue="1">
      <formula>$N$7=7</formula>
    </cfRule>
  </conditionalFormatting>
  <conditionalFormatting sqref="AD26">
    <cfRule type="cellIs" dxfId="466" priority="464" stopIfTrue="1" operator="notEqual">
      <formula>AG24</formula>
    </cfRule>
    <cfRule type="expression" dxfId="465" priority="465" stopIfTrue="1">
      <formula>$N$7=7</formula>
    </cfRule>
  </conditionalFormatting>
  <conditionalFormatting sqref="AE26">
    <cfRule type="cellIs" dxfId="464" priority="466" stopIfTrue="1" operator="notEqual">
      <formula>AF24</formula>
    </cfRule>
    <cfRule type="expression" dxfId="463" priority="467" stopIfTrue="1">
      <formula>$N$7=7</formula>
    </cfRule>
  </conditionalFormatting>
  <conditionalFormatting sqref="AB28">
    <cfRule type="cellIs" dxfId="462" priority="460" stopIfTrue="1" operator="notEqual">
      <formula>AI22</formula>
    </cfRule>
    <cfRule type="expression" dxfId="461" priority="461" stopIfTrue="1">
      <formula>$N$7=7</formula>
    </cfRule>
  </conditionalFormatting>
  <conditionalFormatting sqref="AC28">
    <cfRule type="cellIs" dxfId="460" priority="462" stopIfTrue="1" operator="notEqual">
      <formula>AH22</formula>
    </cfRule>
    <cfRule type="expression" dxfId="459" priority="463" stopIfTrue="1">
      <formula>$N$7=7</formula>
    </cfRule>
  </conditionalFormatting>
  <conditionalFormatting sqref="Z30">
    <cfRule type="cellIs" dxfId="458" priority="456" stopIfTrue="1" operator="notEqual">
      <formula>AK20</formula>
    </cfRule>
    <cfRule type="expression" dxfId="457" priority="457" stopIfTrue="1">
      <formula>$N$7=2</formula>
    </cfRule>
  </conditionalFormatting>
  <conditionalFormatting sqref="AA30">
    <cfRule type="cellIs" dxfId="456" priority="458" stopIfTrue="1" operator="notEqual">
      <formula>AJ20</formula>
    </cfRule>
    <cfRule type="expression" dxfId="455" priority="459" stopIfTrue="1">
      <formula>$N$7=2</formula>
    </cfRule>
  </conditionalFormatting>
  <conditionalFormatting sqref="AJ22">
    <cfRule type="cellIs" dxfId="454" priority="452" stopIfTrue="1" operator="notEqual">
      <formula>AC30</formula>
    </cfRule>
    <cfRule type="expression" dxfId="453" priority="453" stopIfTrue="1">
      <formula>$N$7=4</formula>
    </cfRule>
  </conditionalFormatting>
  <conditionalFormatting sqref="AK22">
    <cfRule type="cellIs" dxfId="452" priority="454" stopIfTrue="1" operator="notEqual">
      <formula>AB30</formula>
    </cfRule>
    <cfRule type="expression" dxfId="451" priority="455" stopIfTrue="1">
      <formula>$N$7=4</formula>
    </cfRule>
  </conditionalFormatting>
  <conditionalFormatting sqref="AH24">
    <cfRule type="cellIs" dxfId="450" priority="448" stopIfTrue="1" operator="notEqual">
      <formula>AE28</formula>
    </cfRule>
    <cfRule type="expression" dxfId="449" priority="449" stopIfTrue="1">
      <formula>$N$7=8</formula>
    </cfRule>
  </conditionalFormatting>
  <conditionalFormatting sqref="AI24">
    <cfRule type="cellIs" dxfId="448" priority="450" stopIfTrue="1" operator="notEqual">
      <formula>AD28</formula>
    </cfRule>
    <cfRule type="expression" dxfId="447" priority="451" stopIfTrue="1">
      <formula>$N$7=8</formula>
    </cfRule>
  </conditionalFormatting>
  <conditionalFormatting sqref="AD28">
    <cfRule type="cellIs" dxfId="446" priority="444" stopIfTrue="1" operator="notEqual">
      <formula>AI24</formula>
    </cfRule>
    <cfRule type="expression" dxfId="445" priority="445" stopIfTrue="1">
      <formula>$N$7=8</formula>
    </cfRule>
  </conditionalFormatting>
  <conditionalFormatting sqref="AE28">
    <cfRule type="cellIs" dxfId="444" priority="446" stopIfTrue="1" operator="notEqual">
      <formula>AH24</formula>
    </cfRule>
    <cfRule type="expression" dxfId="443" priority="447" stopIfTrue="1">
      <formula>$N$7=8</formula>
    </cfRule>
  </conditionalFormatting>
  <conditionalFormatting sqref="AB30">
    <cfRule type="cellIs" dxfId="442" priority="440" stopIfTrue="1" operator="notEqual">
      <formula>AK22</formula>
    </cfRule>
    <cfRule type="expression" dxfId="441" priority="441" stopIfTrue="1">
      <formula>$N$7=4</formula>
    </cfRule>
  </conditionalFormatting>
  <conditionalFormatting sqref="AC30">
    <cfRule type="cellIs" dxfId="440" priority="442" stopIfTrue="1" operator="notEqual">
      <formula>AJ22</formula>
    </cfRule>
    <cfRule type="expression" dxfId="439" priority="443" stopIfTrue="1">
      <formula>$N$7=4</formula>
    </cfRule>
  </conditionalFormatting>
  <conditionalFormatting sqref="T8">
    <cfRule type="cellIs" dxfId="438" priority="436" stopIfTrue="1" operator="notEqual">
      <formula>O14</formula>
    </cfRule>
    <cfRule type="expression" dxfId="437" priority="437" stopIfTrue="1">
      <formula>$N$7=4</formula>
    </cfRule>
  </conditionalFormatting>
  <conditionalFormatting sqref="U8">
    <cfRule type="cellIs" dxfId="436" priority="438" stopIfTrue="1" operator="notEqual">
      <formula>N14</formula>
    </cfRule>
    <cfRule type="expression" dxfId="435" priority="439" stopIfTrue="1">
      <formula>$N$7=4</formula>
    </cfRule>
  </conditionalFormatting>
  <conditionalFormatting sqref="R10">
    <cfRule type="cellIs" dxfId="434" priority="432" stopIfTrue="1" operator="notEqual">
      <formula>Q12</formula>
    </cfRule>
    <cfRule type="expression" dxfId="433" priority="433" stopIfTrue="1">
      <formula>$N$7=4</formula>
    </cfRule>
  </conditionalFormatting>
  <conditionalFormatting sqref="S10">
    <cfRule type="cellIs" dxfId="432" priority="434" stopIfTrue="1" operator="notEqual">
      <formula>P12</formula>
    </cfRule>
    <cfRule type="expression" dxfId="431" priority="435" stopIfTrue="1">
      <formula>$N$7=4</formula>
    </cfRule>
  </conditionalFormatting>
  <conditionalFormatting sqref="P12">
    <cfRule type="cellIs" dxfId="430" priority="428" stopIfTrue="1" operator="notEqual">
      <formula>S10</formula>
    </cfRule>
    <cfRule type="expression" dxfId="429" priority="429" stopIfTrue="1">
      <formula>$N$7=4</formula>
    </cfRule>
  </conditionalFormatting>
  <conditionalFormatting sqref="Q12">
    <cfRule type="cellIs" dxfId="428" priority="430" stopIfTrue="1" operator="notEqual">
      <formula>R10</formula>
    </cfRule>
    <cfRule type="expression" dxfId="427" priority="431" stopIfTrue="1">
      <formula>$N$7=4</formula>
    </cfRule>
  </conditionalFormatting>
  <conditionalFormatting sqref="N14">
    <cfRule type="cellIs" dxfId="426" priority="424" stopIfTrue="1" operator="notEqual">
      <formula>U8</formula>
    </cfRule>
    <cfRule type="expression" dxfId="425" priority="425" stopIfTrue="1">
      <formula>$N$7=4</formula>
    </cfRule>
  </conditionalFormatting>
  <conditionalFormatting sqref="O14">
    <cfRule type="cellIs" dxfId="424" priority="426" stopIfTrue="1" operator="notEqual">
      <formula>T8</formula>
    </cfRule>
    <cfRule type="expression" dxfId="423" priority="427" stopIfTrue="1">
      <formula>$N$7=4</formula>
    </cfRule>
  </conditionalFormatting>
  <conditionalFormatting sqref="V8">
    <cfRule type="cellIs" dxfId="422" priority="420" stopIfTrue="1" operator="notEqual">
      <formula>O16</formula>
    </cfRule>
    <cfRule type="expression" dxfId="421" priority="421" stopIfTrue="1">
      <formula>$N$7=5</formula>
    </cfRule>
  </conditionalFormatting>
  <conditionalFormatting sqref="W8">
    <cfRule type="cellIs" dxfId="420" priority="422" stopIfTrue="1" operator="notEqual">
      <formula>N16</formula>
    </cfRule>
    <cfRule type="expression" dxfId="419" priority="423" stopIfTrue="1">
      <formula>$N$7=5</formula>
    </cfRule>
  </conditionalFormatting>
  <conditionalFormatting sqref="T10">
    <cfRule type="cellIs" dxfId="418" priority="416" stopIfTrue="1" operator="notEqual">
      <formula>Q14</formula>
    </cfRule>
    <cfRule type="expression" dxfId="417" priority="417" stopIfTrue="1">
      <formula>$N$7=5</formula>
    </cfRule>
  </conditionalFormatting>
  <conditionalFormatting sqref="U10">
    <cfRule type="cellIs" dxfId="416" priority="418" stopIfTrue="1" operator="notEqual">
      <formula>P14</formula>
    </cfRule>
    <cfRule type="expression" dxfId="415" priority="419" stopIfTrue="1">
      <formula>$N$7=5</formula>
    </cfRule>
  </conditionalFormatting>
  <conditionalFormatting sqref="P14">
    <cfRule type="cellIs" dxfId="414" priority="412" stopIfTrue="1" operator="notEqual">
      <formula>U10</formula>
    </cfRule>
    <cfRule type="expression" dxfId="413" priority="413" stopIfTrue="1">
      <formula>$N$7=5</formula>
    </cfRule>
  </conditionalFormatting>
  <conditionalFormatting sqref="Q14">
    <cfRule type="cellIs" dxfId="412" priority="414" stopIfTrue="1" operator="notEqual">
      <formula>T10</formula>
    </cfRule>
    <cfRule type="expression" dxfId="411" priority="415" stopIfTrue="1">
      <formula>$N$7=5</formula>
    </cfRule>
  </conditionalFormatting>
  <conditionalFormatting sqref="N16">
    <cfRule type="cellIs" dxfId="410" priority="408" stopIfTrue="1" operator="notEqual">
      <formula>W8</formula>
    </cfRule>
    <cfRule type="expression" dxfId="409" priority="409" stopIfTrue="1">
      <formula>$N$7=5</formula>
    </cfRule>
  </conditionalFormatting>
  <conditionalFormatting sqref="O16">
    <cfRule type="cellIs" dxfId="408" priority="410" stopIfTrue="1" operator="notEqual">
      <formula>V8</formula>
    </cfRule>
    <cfRule type="expression" dxfId="407" priority="411" stopIfTrue="1">
      <formula>$N$7=5</formula>
    </cfRule>
  </conditionalFormatting>
  <conditionalFormatting sqref="AJ24">
    <cfRule type="cellIs" dxfId="406" priority="404" stopIfTrue="1" operator="notEqual">
      <formula>AE30</formula>
    </cfRule>
    <cfRule type="expression" dxfId="405" priority="405" stopIfTrue="1">
      <formula>$N$7=6</formula>
    </cfRule>
  </conditionalFormatting>
  <conditionalFormatting sqref="AK24">
    <cfRule type="cellIs" dxfId="404" priority="406" stopIfTrue="1" operator="notEqual">
      <formula>AD30</formula>
    </cfRule>
    <cfRule type="expression" dxfId="403" priority="407" stopIfTrue="1">
      <formula>$N$7=6</formula>
    </cfRule>
  </conditionalFormatting>
  <conditionalFormatting sqref="AH26">
    <cfRule type="cellIs" dxfId="402" priority="400" stopIfTrue="1" operator="notEqual">
      <formula>AG28</formula>
    </cfRule>
    <cfRule type="expression" dxfId="401" priority="401" stopIfTrue="1">
      <formula>$N$7=9</formula>
    </cfRule>
  </conditionalFormatting>
  <conditionalFormatting sqref="AI26">
    <cfRule type="cellIs" dxfId="400" priority="402" stopIfTrue="1" operator="notEqual">
      <formula>AF28</formula>
    </cfRule>
    <cfRule type="expression" dxfId="399" priority="403" stopIfTrue="1">
      <formula>$N$7=9</formula>
    </cfRule>
  </conditionalFormatting>
  <conditionalFormatting sqref="AF28">
    <cfRule type="cellIs" dxfId="398" priority="396" stopIfTrue="1" operator="notEqual">
      <formula>AI26</formula>
    </cfRule>
    <cfRule type="expression" dxfId="397" priority="397" stopIfTrue="1">
      <formula>$N$7=9</formula>
    </cfRule>
  </conditionalFormatting>
  <conditionalFormatting sqref="AG28">
    <cfRule type="cellIs" dxfId="396" priority="398" stopIfTrue="1" operator="notEqual">
      <formula>AH26</formula>
    </cfRule>
    <cfRule type="expression" dxfId="395" priority="399" stopIfTrue="1">
      <formula>$N$7=9</formula>
    </cfRule>
  </conditionalFormatting>
  <conditionalFormatting sqref="AD30">
    <cfRule type="cellIs" dxfId="394" priority="392" stopIfTrue="1" operator="notEqual">
      <formula>AK24</formula>
    </cfRule>
    <cfRule type="expression" dxfId="393" priority="393" stopIfTrue="1">
      <formula>$N$7=6</formula>
    </cfRule>
  </conditionalFormatting>
  <conditionalFormatting sqref="AE30">
    <cfRule type="cellIs" dxfId="392" priority="394" stopIfTrue="1" operator="notEqual">
      <formula>AJ24</formula>
    </cfRule>
    <cfRule type="expression" dxfId="391" priority="395" stopIfTrue="1">
      <formula>$N$7=6</formula>
    </cfRule>
  </conditionalFormatting>
  <conditionalFormatting sqref="X8">
    <cfRule type="cellIs" dxfId="390" priority="388" stopIfTrue="1" operator="notEqual">
      <formula>O18</formula>
    </cfRule>
    <cfRule type="expression" dxfId="389" priority="389" stopIfTrue="1">
      <formula>$N$7=6</formula>
    </cfRule>
  </conditionalFormatting>
  <conditionalFormatting sqref="Y8">
    <cfRule type="cellIs" dxfId="388" priority="390" stopIfTrue="1" operator="notEqual">
      <formula>N18</formula>
    </cfRule>
    <cfRule type="expression" dxfId="387" priority="391" stopIfTrue="1">
      <formula>$N$7=6</formula>
    </cfRule>
  </conditionalFormatting>
  <conditionalFormatting sqref="V10">
    <cfRule type="cellIs" dxfId="386" priority="384" stopIfTrue="1" operator="notEqual">
      <formula>Q16</formula>
    </cfRule>
    <cfRule type="expression" dxfId="385" priority="385" stopIfTrue="1">
      <formula>$N$7=6</formula>
    </cfRule>
  </conditionalFormatting>
  <conditionalFormatting sqref="W10">
    <cfRule type="cellIs" dxfId="384" priority="386" stopIfTrue="1" operator="notEqual">
      <formula>P16</formula>
    </cfRule>
    <cfRule type="expression" dxfId="383" priority="387" stopIfTrue="1">
      <formula>$N$7=6</formula>
    </cfRule>
  </conditionalFormatting>
  <conditionalFormatting sqref="T12">
    <cfRule type="cellIs" dxfId="382" priority="380" stopIfTrue="1" operator="notEqual">
      <formula>S14</formula>
    </cfRule>
    <cfRule type="expression" dxfId="381" priority="381" stopIfTrue="1">
      <formula>$N$7=6</formula>
    </cfRule>
  </conditionalFormatting>
  <conditionalFormatting sqref="U12">
    <cfRule type="cellIs" dxfId="380" priority="382" stopIfTrue="1" operator="notEqual">
      <formula>R14</formula>
    </cfRule>
    <cfRule type="expression" dxfId="379" priority="383" stopIfTrue="1">
      <formula>$N$7=6</formula>
    </cfRule>
  </conditionalFormatting>
  <conditionalFormatting sqref="R14">
    <cfRule type="cellIs" dxfId="378" priority="376" stopIfTrue="1" operator="notEqual">
      <formula>U12</formula>
    </cfRule>
    <cfRule type="expression" dxfId="377" priority="377" stopIfTrue="1">
      <formula>$N$7=6</formula>
    </cfRule>
  </conditionalFormatting>
  <conditionalFormatting sqref="S14">
    <cfRule type="cellIs" dxfId="376" priority="378" stopIfTrue="1" operator="notEqual">
      <formula>T12</formula>
    </cfRule>
    <cfRule type="expression" dxfId="375" priority="379" stopIfTrue="1">
      <formula>$N$7=6</formula>
    </cfRule>
  </conditionalFormatting>
  <conditionalFormatting sqref="P16">
    <cfRule type="cellIs" dxfId="374" priority="372" stopIfTrue="1" operator="notEqual">
      <formula>W10</formula>
    </cfRule>
    <cfRule type="expression" dxfId="373" priority="373" stopIfTrue="1">
      <formula>$N$7=6</formula>
    </cfRule>
  </conditionalFormatting>
  <conditionalFormatting sqref="Q16">
    <cfRule type="cellIs" dxfId="372" priority="374" stopIfTrue="1" operator="notEqual">
      <formula>V10</formula>
    </cfRule>
    <cfRule type="expression" dxfId="371" priority="375" stopIfTrue="1">
      <formula>$N$7=6</formula>
    </cfRule>
  </conditionalFormatting>
  <conditionalFormatting sqref="N18">
    <cfRule type="cellIs" dxfId="370" priority="368" stopIfTrue="1" operator="notEqual">
      <formula>Y8</formula>
    </cfRule>
    <cfRule type="expression" dxfId="369" priority="369" stopIfTrue="1">
      <formula>$N$7=6</formula>
    </cfRule>
  </conditionalFormatting>
  <conditionalFormatting sqref="O18">
    <cfRule type="cellIs" dxfId="368" priority="370" stopIfTrue="1" operator="notEqual">
      <formula>X8</formula>
    </cfRule>
    <cfRule type="expression" dxfId="367" priority="371" stopIfTrue="1">
      <formula>$N$7=6</formula>
    </cfRule>
  </conditionalFormatting>
  <conditionalFormatting sqref="AJ26">
    <cfRule type="cellIs" dxfId="366" priority="364" stopIfTrue="1" operator="notEqual">
      <formula>AG30</formula>
    </cfRule>
    <cfRule type="expression" dxfId="365" priority="365" stopIfTrue="1">
      <formula>$N$7=8</formula>
    </cfRule>
  </conditionalFormatting>
  <conditionalFormatting sqref="AK26">
    <cfRule type="cellIs" dxfId="364" priority="366" stopIfTrue="1" operator="notEqual">
      <formula>AF30</formula>
    </cfRule>
    <cfRule type="expression" dxfId="363" priority="367" stopIfTrue="1">
      <formula>$N$7=8</formula>
    </cfRule>
  </conditionalFormatting>
  <conditionalFormatting sqref="AF30">
    <cfRule type="cellIs" dxfId="362" priority="360" stopIfTrue="1" operator="notEqual">
      <formula>AK26</formula>
    </cfRule>
    <cfRule type="expression" dxfId="361" priority="361" stopIfTrue="1">
      <formula>$N$7=8</formula>
    </cfRule>
  </conditionalFormatting>
  <conditionalFormatting sqref="AG30">
    <cfRule type="cellIs" dxfId="360" priority="362" stopIfTrue="1" operator="notEqual">
      <formula>AJ26</formula>
    </cfRule>
    <cfRule type="expression" dxfId="359" priority="363" stopIfTrue="1">
      <formula>$N$7=8</formula>
    </cfRule>
  </conditionalFormatting>
  <conditionalFormatting sqref="Z8">
    <cfRule type="cellIs" dxfId="358" priority="356" stopIfTrue="1" operator="notEqual">
      <formula>O20</formula>
    </cfRule>
    <cfRule type="expression" dxfId="357" priority="357" stopIfTrue="1">
      <formula>$N$7=7</formula>
    </cfRule>
  </conditionalFormatting>
  <conditionalFormatting sqref="AA8">
    <cfRule type="cellIs" dxfId="356" priority="358" stopIfTrue="1" operator="notEqual">
      <formula>N20</formula>
    </cfRule>
    <cfRule type="expression" dxfId="355" priority="359" stopIfTrue="1">
      <formula>$N$7=7</formula>
    </cfRule>
  </conditionalFormatting>
  <conditionalFormatting sqref="X10">
    <cfRule type="cellIs" dxfId="354" priority="352" stopIfTrue="1" operator="notEqual">
      <formula>Q18</formula>
    </cfRule>
    <cfRule type="expression" dxfId="353" priority="353" stopIfTrue="1">
      <formula>$N$7=7</formula>
    </cfRule>
  </conditionalFormatting>
  <conditionalFormatting sqref="Y10">
    <cfRule type="cellIs" dxfId="352" priority="354" stopIfTrue="1" operator="notEqual">
      <formula>P18</formula>
    </cfRule>
    <cfRule type="expression" dxfId="351" priority="355" stopIfTrue="1">
      <formula>$N$7=7</formula>
    </cfRule>
  </conditionalFormatting>
  <conditionalFormatting sqref="V12">
    <cfRule type="cellIs" dxfId="350" priority="348" stopIfTrue="1" operator="notEqual">
      <formula>S16</formula>
    </cfRule>
    <cfRule type="expression" dxfId="349" priority="349" stopIfTrue="1">
      <formula>$N$7=7</formula>
    </cfRule>
  </conditionalFormatting>
  <conditionalFormatting sqref="W12">
    <cfRule type="cellIs" dxfId="348" priority="350" stopIfTrue="1" operator="notEqual">
      <formula>R16</formula>
    </cfRule>
    <cfRule type="expression" dxfId="347" priority="351" stopIfTrue="1">
      <formula>$N$7=7</formula>
    </cfRule>
  </conditionalFormatting>
  <conditionalFormatting sqref="R16">
    <cfRule type="cellIs" dxfId="346" priority="344" stopIfTrue="1" operator="notEqual">
      <formula>W12</formula>
    </cfRule>
    <cfRule type="expression" dxfId="345" priority="345" stopIfTrue="1">
      <formula>$N$7=7</formula>
    </cfRule>
  </conditionalFormatting>
  <conditionalFormatting sqref="S16">
    <cfRule type="cellIs" dxfId="344" priority="346" stopIfTrue="1" operator="notEqual">
      <formula>V12</formula>
    </cfRule>
    <cfRule type="expression" dxfId="343" priority="347" stopIfTrue="1">
      <formula>$N$7=7</formula>
    </cfRule>
  </conditionalFormatting>
  <conditionalFormatting sqref="P18">
    <cfRule type="cellIs" dxfId="342" priority="340" stopIfTrue="1" operator="notEqual">
      <formula>Y10</formula>
    </cfRule>
    <cfRule type="expression" dxfId="341" priority="341" stopIfTrue="1">
      <formula>$N$7=7</formula>
    </cfRule>
  </conditionalFormatting>
  <conditionalFormatting sqref="Q18">
    <cfRule type="cellIs" dxfId="340" priority="342" stopIfTrue="1" operator="notEqual">
      <formula>X10</formula>
    </cfRule>
    <cfRule type="expression" dxfId="339" priority="343" stopIfTrue="1">
      <formula>$N$7=7</formula>
    </cfRule>
  </conditionalFormatting>
  <conditionalFormatting sqref="N20">
    <cfRule type="cellIs" dxfId="338" priority="336" stopIfTrue="1" operator="notEqual">
      <formula>AA8</formula>
    </cfRule>
    <cfRule type="expression" dxfId="337" priority="337" stopIfTrue="1">
      <formula>$N$7=7</formula>
    </cfRule>
  </conditionalFormatting>
  <conditionalFormatting sqref="O20">
    <cfRule type="cellIs" dxfId="336" priority="338" stopIfTrue="1" operator="notEqual">
      <formula>Z8</formula>
    </cfRule>
    <cfRule type="expression" dxfId="335" priority="339" stopIfTrue="1">
      <formula>$N$7=7</formula>
    </cfRule>
  </conditionalFormatting>
  <conditionalFormatting sqref="AJ28">
    <cfRule type="cellIs" dxfId="334" priority="332" stopIfTrue="1" operator="notEqual">
      <formula>AI30</formula>
    </cfRule>
    <cfRule type="expression" dxfId="333" priority="333" stopIfTrue="1">
      <formula>$N$7=10</formula>
    </cfRule>
  </conditionalFormatting>
  <conditionalFormatting sqref="AK28">
    <cfRule type="cellIs" dxfId="332" priority="334" stopIfTrue="1" operator="notEqual">
      <formula>AH30</formula>
    </cfRule>
    <cfRule type="expression" dxfId="331" priority="335" stopIfTrue="1">
      <formula>$N$7=10</formula>
    </cfRule>
  </conditionalFormatting>
  <conditionalFormatting sqref="AH30">
    <cfRule type="cellIs" dxfId="330" priority="328" stopIfTrue="1" operator="notEqual">
      <formula>AK28</formula>
    </cfRule>
    <cfRule type="expression" dxfId="329" priority="329" stopIfTrue="1">
      <formula>$N$7=10</formula>
    </cfRule>
  </conditionalFormatting>
  <conditionalFormatting sqref="AI30">
    <cfRule type="cellIs" dxfId="328" priority="330" stopIfTrue="1" operator="notEqual">
      <formula>AJ28</formula>
    </cfRule>
    <cfRule type="expression" dxfId="327" priority="331" stopIfTrue="1">
      <formula>$N$7=10</formula>
    </cfRule>
  </conditionalFormatting>
  <conditionalFormatting sqref="AB8">
    <cfRule type="cellIs" dxfId="326" priority="324" stopIfTrue="1" operator="notEqual">
      <formula>O22</formula>
    </cfRule>
    <cfRule type="expression" dxfId="325" priority="325" stopIfTrue="1">
      <formula>$N$7=8</formula>
    </cfRule>
  </conditionalFormatting>
  <conditionalFormatting sqref="AC8">
    <cfRule type="cellIs" dxfId="324" priority="326" stopIfTrue="1" operator="notEqual">
      <formula>N22</formula>
    </cfRule>
    <cfRule type="expression" dxfId="323" priority="327" stopIfTrue="1">
      <formula>$N$7=8</formula>
    </cfRule>
  </conditionalFormatting>
  <conditionalFormatting sqref="N22">
    <cfRule type="cellIs" dxfId="322" priority="320" stopIfTrue="1" operator="notEqual">
      <formula>AC8</formula>
    </cfRule>
    <cfRule type="expression" dxfId="321" priority="321" stopIfTrue="1">
      <formula>$N$7=8</formula>
    </cfRule>
  </conditionalFormatting>
  <conditionalFormatting sqref="O22">
    <cfRule type="cellIs" dxfId="320" priority="322" stopIfTrue="1" operator="notEqual">
      <formula>AB8</formula>
    </cfRule>
    <cfRule type="expression" dxfId="319" priority="323" stopIfTrue="1">
      <formula>$N$7=8</formula>
    </cfRule>
  </conditionalFormatting>
  <conditionalFormatting sqref="Z10">
    <cfRule type="cellIs" dxfId="318" priority="316" stopIfTrue="1" operator="notEqual">
      <formula>Q20</formula>
    </cfRule>
    <cfRule type="expression" dxfId="317" priority="317" stopIfTrue="1">
      <formula>$N$7=8</formula>
    </cfRule>
  </conditionalFormatting>
  <conditionalFormatting sqref="AA10">
    <cfRule type="cellIs" dxfId="316" priority="318" stopIfTrue="1" operator="notEqual">
      <formula>P20</formula>
    </cfRule>
    <cfRule type="expression" dxfId="315" priority="319" stopIfTrue="1">
      <formula>$N$7=8</formula>
    </cfRule>
  </conditionalFormatting>
  <conditionalFormatting sqref="X12">
    <cfRule type="cellIs" dxfId="314" priority="312" stopIfTrue="1" operator="notEqual">
      <formula>S18</formula>
    </cfRule>
    <cfRule type="expression" dxfId="313" priority="313" stopIfTrue="1">
      <formula>$N$7=8</formula>
    </cfRule>
  </conditionalFormatting>
  <conditionalFormatting sqref="Y12">
    <cfRule type="cellIs" dxfId="312" priority="314" stopIfTrue="1" operator="notEqual">
      <formula>R18</formula>
    </cfRule>
    <cfRule type="expression" dxfId="311" priority="315" stopIfTrue="1">
      <formula>$N$7=8</formula>
    </cfRule>
  </conditionalFormatting>
  <conditionalFormatting sqref="V14">
    <cfRule type="cellIs" dxfId="310" priority="308" stopIfTrue="1" operator="notEqual">
      <formula>U16</formula>
    </cfRule>
    <cfRule type="expression" dxfId="309" priority="309" stopIfTrue="1">
      <formula>$N$7=8</formula>
    </cfRule>
  </conditionalFormatting>
  <conditionalFormatting sqref="W14">
    <cfRule type="cellIs" dxfId="308" priority="310" stopIfTrue="1" operator="notEqual">
      <formula>T16</formula>
    </cfRule>
    <cfRule type="expression" dxfId="307" priority="311" stopIfTrue="1">
      <formula>$N$7=8</formula>
    </cfRule>
  </conditionalFormatting>
  <conditionalFormatting sqref="T16">
    <cfRule type="cellIs" dxfId="306" priority="304" stopIfTrue="1" operator="notEqual">
      <formula>W14</formula>
    </cfRule>
    <cfRule type="expression" dxfId="305" priority="305" stopIfTrue="1">
      <formula>$N$7=8</formula>
    </cfRule>
  </conditionalFormatting>
  <conditionalFormatting sqref="U16">
    <cfRule type="cellIs" dxfId="304" priority="306" stopIfTrue="1" operator="notEqual">
      <formula>V14</formula>
    </cfRule>
    <cfRule type="expression" dxfId="303" priority="307" stopIfTrue="1">
      <formula>$N$7=8</formula>
    </cfRule>
  </conditionalFormatting>
  <conditionalFormatting sqref="R18">
    <cfRule type="cellIs" dxfId="302" priority="300" stopIfTrue="1" operator="notEqual">
      <formula>Y12</formula>
    </cfRule>
    <cfRule type="expression" dxfId="301" priority="301" stopIfTrue="1">
      <formula>$N$7=8</formula>
    </cfRule>
  </conditionalFormatting>
  <conditionalFormatting sqref="S18">
    <cfRule type="cellIs" dxfId="300" priority="302" stopIfTrue="1" operator="notEqual">
      <formula>X12</formula>
    </cfRule>
    <cfRule type="expression" dxfId="299" priority="303" stopIfTrue="1">
      <formula>$N$7=8</formula>
    </cfRule>
  </conditionalFormatting>
  <conditionalFormatting sqref="P20">
    <cfRule type="cellIs" dxfId="298" priority="296" stopIfTrue="1" operator="notEqual">
      <formula>AA10</formula>
    </cfRule>
    <cfRule type="expression" dxfId="297" priority="297" stopIfTrue="1">
      <formula>$N$7=8</formula>
    </cfRule>
  </conditionalFormatting>
  <conditionalFormatting sqref="Q20">
    <cfRule type="cellIs" dxfId="296" priority="298" stopIfTrue="1" operator="notEqual">
      <formula>Z10</formula>
    </cfRule>
    <cfRule type="expression" dxfId="295" priority="299" stopIfTrue="1">
      <formula>$N$7=8</formula>
    </cfRule>
  </conditionalFormatting>
  <conditionalFormatting sqref="AD8">
    <cfRule type="cellIs" dxfId="294" priority="292" stopIfTrue="1" operator="notEqual">
      <formula>O24</formula>
    </cfRule>
    <cfRule type="expression" dxfId="293" priority="293" stopIfTrue="1">
      <formula>$N$7=9</formula>
    </cfRule>
  </conditionalFormatting>
  <conditionalFormatting sqref="AE8">
    <cfRule type="cellIs" dxfId="292" priority="294" stopIfTrue="1" operator="notEqual">
      <formula>N24</formula>
    </cfRule>
    <cfRule type="expression" dxfId="291" priority="295" stopIfTrue="1">
      <formula>$N$7=9</formula>
    </cfRule>
  </conditionalFormatting>
  <conditionalFormatting sqref="AB10">
    <cfRule type="cellIs" dxfId="290" priority="288" stopIfTrue="1" operator="notEqual">
      <formula>Q22</formula>
    </cfRule>
    <cfRule type="expression" dxfId="289" priority="289" stopIfTrue="1">
      <formula>$N$7=9</formula>
    </cfRule>
  </conditionalFormatting>
  <conditionalFormatting sqref="AC10">
    <cfRule type="cellIs" dxfId="288" priority="290" stopIfTrue="1" operator="notEqual">
      <formula>P22</formula>
    </cfRule>
    <cfRule type="expression" dxfId="287" priority="291" stopIfTrue="1">
      <formula>$N$7=9</formula>
    </cfRule>
  </conditionalFormatting>
  <conditionalFormatting sqref="Z12">
    <cfRule type="cellIs" dxfId="286" priority="284" stopIfTrue="1" operator="notEqual">
      <formula>S20</formula>
    </cfRule>
    <cfRule type="expression" dxfId="285" priority="285" stopIfTrue="1">
      <formula>$N$7=9</formula>
    </cfRule>
  </conditionalFormatting>
  <conditionalFormatting sqref="AA12">
    <cfRule type="cellIs" dxfId="284" priority="286" stopIfTrue="1" operator="notEqual">
      <formula>R20</formula>
    </cfRule>
    <cfRule type="expression" dxfId="283" priority="287" stopIfTrue="1">
      <formula>$N$7=9</formula>
    </cfRule>
  </conditionalFormatting>
  <conditionalFormatting sqref="X14">
    <cfRule type="cellIs" dxfId="282" priority="280" stopIfTrue="1" operator="notEqual">
      <formula>U18</formula>
    </cfRule>
    <cfRule type="expression" dxfId="281" priority="281" stopIfTrue="1">
      <formula>$N$7=9</formula>
    </cfRule>
  </conditionalFormatting>
  <conditionalFormatting sqref="Y14">
    <cfRule type="cellIs" dxfId="280" priority="282" stopIfTrue="1" operator="notEqual">
      <formula>T18</formula>
    </cfRule>
    <cfRule type="expression" dxfId="279" priority="283" stopIfTrue="1">
      <formula>$N$7=9</formula>
    </cfRule>
  </conditionalFormatting>
  <conditionalFormatting sqref="T18">
    <cfRule type="cellIs" dxfId="278" priority="276" stopIfTrue="1" operator="notEqual">
      <formula>Y14</formula>
    </cfRule>
    <cfRule type="expression" dxfId="277" priority="277" stopIfTrue="1">
      <formula>$N$7=9</formula>
    </cfRule>
  </conditionalFormatting>
  <conditionalFormatting sqref="U18">
    <cfRule type="cellIs" dxfId="276" priority="278" stopIfTrue="1" operator="notEqual">
      <formula>X14</formula>
    </cfRule>
    <cfRule type="expression" dxfId="275" priority="279" stopIfTrue="1">
      <formula>$N$7=9</formula>
    </cfRule>
  </conditionalFormatting>
  <conditionalFormatting sqref="R20">
    <cfRule type="cellIs" dxfId="274" priority="272" stopIfTrue="1" operator="notEqual">
      <formula>AA12</formula>
    </cfRule>
    <cfRule type="expression" dxfId="273" priority="273" stopIfTrue="1">
      <formula>$N$7=9</formula>
    </cfRule>
  </conditionalFormatting>
  <conditionalFormatting sqref="S20">
    <cfRule type="cellIs" dxfId="272" priority="274" stopIfTrue="1" operator="notEqual">
      <formula>Z12</formula>
    </cfRule>
    <cfRule type="expression" dxfId="271" priority="275" stopIfTrue="1">
      <formula>$N$7=9</formula>
    </cfRule>
  </conditionalFormatting>
  <conditionalFormatting sqref="P22">
    <cfRule type="cellIs" dxfId="270" priority="268" stopIfTrue="1" operator="notEqual">
      <formula>AC10</formula>
    </cfRule>
    <cfRule type="expression" dxfId="269" priority="269" stopIfTrue="1">
      <formula>$N$7=9</formula>
    </cfRule>
  </conditionalFormatting>
  <conditionalFormatting sqref="Q22">
    <cfRule type="cellIs" dxfId="268" priority="270" stopIfTrue="1" operator="notEqual">
      <formula>AB10</formula>
    </cfRule>
    <cfRule type="expression" dxfId="267" priority="271" stopIfTrue="1">
      <formula>$N$7=9</formula>
    </cfRule>
  </conditionalFormatting>
  <conditionalFormatting sqref="N24">
    <cfRule type="cellIs" dxfId="266" priority="264" stopIfTrue="1" operator="notEqual">
      <formula>AE8</formula>
    </cfRule>
    <cfRule type="expression" dxfId="265" priority="265" stopIfTrue="1">
      <formula>$N$7=9</formula>
    </cfRule>
  </conditionalFormatting>
  <conditionalFormatting sqref="O24">
    <cfRule type="cellIs" dxfId="264" priority="266" stopIfTrue="1" operator="notEqual">
      <formula>AD8</formula>
    </cfRule>
    <cfRule type="expression" dxfId="263" priority="267" stopIfTrue="1">
      <formula>$N$7=9</formula>
    </cfRule>
  </conditionalFormatting>
  <conditionalFormatting sqref="AF8">
    <cfRule type="cellIs" dxfId="262" priority="260" stopIfTrue="1" operator="notEqual">
      <formula>O26</formula>
    </cfRule>
    <cfRule type="expression" dxfId="261" priority="261" stopIfTrue="1">
      <formula>$N$7=10</formula>
    </cfRule>
  </conditionalFormatting>
  <conditionalFormatting sqref="AG8">
    <cfRule type="cellIs" dxfId="260" priority="262" stopIfTrue="1" operator="notEqual">
      <formula>N26</formula>
    </cfRule>
    <cfRule type="expression" dxfId="259" priority="263" stopIfTrue="1">
      <formula>$N$7=10</formula>
    </cfRule>
  </conditionalFormatting>
  <conditionalFormatting sqref="N26">
    <cfRule type="cellIs" dxfId="258" priority="256" stopIfTrue="1" operator="notEqual">
      <formula>AG8</formula>
    </cfRule>
    <cfRule type="expression" dxfId="257" priority="257" stopIfTrue="1">
      <formula>$N$7=10</formula>
    </cfRule>
  </conditionalFormatting>
  <conditionalFormatting sqref="O26">
    <cfRule type="cellIs" dxfId="256" priority="258" stopIfTrue="1" operator="notEqual">
      <formula>AF8</formula>
    </cfRule>
    <cfRule type="expression" dxfId="255" priority="259" stopIfTrue="1">
      <formula>$N$7=10</formula>
    </cfRule>
  </conditionalFormatting>
  <conditionalFormatting sqref="AD10">
    <cfRule type="cellIs" dxfId="254" priority="252" stopIfTrue="1" operator="notEqual">
      <formula>Q24</formula>
    </cfRule>
    <cfRule type="expression" dxfId="253" priority="253" stopIfTrue="1">
      <formula>$N$7=10</formula>
    </cfRule>
  </conditionalFormatting>
  <conditionalFormatting sqref="AE10">
    <cfRule type="cellIs" dxfId="252" priority="254" stopIfTrue="1" operator="notEqual">
      <formula>P24</formula>
    </cfRule>
    <cfRule type="expression" dxfId="251" priority="255" stopIfTrue="1">
      <formula>$N$7=10</formula>
    </cfRule>
  </conditionalFormatting>
  <conditionalFormatting sqref="AB12">
    <cfRule type="cellIs" dxfId="250" priority="248" stopIfTrue="1" operator="notEqual">
      <formula>S22</formula>
    </cfRule>
    <cfRule type="expression" dxfId="249" priority="249" stopIfTrue="1">
      <formula>$N$7=10</formula>
    </cfRule>
  </conditionalFormatting>
  <conditionalFormatting sqref="AC12">
    <cfRule type="cellIs" dxfId="248" priority="250" stopIfTrue="1" operator="notEqual">
      <formula>R22</formula>
    </cfRule>
    <cfRule type="expression" dxfId="247" priority="251" stopIfTrue="1">
      <formula>$N$7=10</formula>
    </cfRule>
  </conditionalFormatting>
  <conditionalFormatting sqref="Z14">
    <cfRule type="cellIs" dxfId="246" priority="244" stopIfTrue="1" operator="notEqual">
      <formula>U20</formula>
    </cfRule>
    <cfRule type="expression" dxfId="245" priority="245" stopIfTrue="1">
      <formula>$N$7=10</formula>
    </cfRule>
  </conditionalFormatting>
  <conditionalFormatting sqref="AA14">
    <cfRule type="cellIs" dxfId="244" priority="246" stopIfTrue="1" operator="notEqual">
      <formula>T20</formula>
    </cfRule>
    <cfRule type="expression" dxfId="243" priority="247" stopIfTrue="1">
      <formula>$N$7=10</formula>
    </cfRule>
  </conditionalFormatting>
  <conditionalFormatting sqref="X16">
    <cfRule type="cellIs" dxfId="242" priority="240" stopIfTrue="1" operator="notEqual">
      <formula>W18</formula>
    </cfRule>
    <cfRule type="expression" dxfId="241" priority="241" stopIfTrue="1">
      <formula>$N$7=10</formula>
    </cfRule>
  </conditionalFormatting>
  <conditionalFormatting sqref="Y16">
    <cfRule type="cellIs" dxfId="240" priority="242" stopIfTrue="1" operator="notEqual">
      <formula>V18</formula>
    </cfRule>
    <cfRule type="expression" dxfId="239" priority="243" stopIfTrue="1">
      <formula>$N$7=10</formula>
    </cfRule>
  </conditionalFormatting>
  <conditionalFormatting sqref="P24">
    <cfRule type="cellIs" dxfId="238" priority="236" stopIfTrue="1" operator="notEqual">
      <formula>AE10</formula>
    </cfRule>
    <cfRule type="expression" dxfId="237" priority="237" stopIfTrue="1">
      <formula>$N$7=10</formula>
    </cfRule>
  </conditionalFormatting>
  <conditionalFormatting sqref="Q24">
    <cfRule type="cellIs" dxfId="236" priority="238" stopIfTrue="1" operator="notEqual">
      <formula>AD10</formula>
    </cfRule>
    <cfRule type="expression" dxfId="235" priority="239" stopIfTrue="1">
      <formula>$N$7=10</formula>
    </cfRule>
  </conditionalFormatting>
  <conditionalFormatting sqref="R22">
    <cfRule type="cellIs" dxfId="234" priority="232" stopIfTrue="1" operator="notEqual">
      <formula>AC12</formula>
    </cfRule>
    <cfRule type="expression" dxfId="233" priority="233" stopIfTrue="1">
      <formula>$N$7=10</formula>
    </cfRule>
  </conditionalFormatting>
  <conditionalFormatting sqref="S22">
    <cfRule type="cellIs" dxfId="232" priority="234" stopIfTrue="1" operator="notEqual">
      <formula>AB12</formula>
    </cfRule>
    <cfRule type="expression" dxfId="231" priority="235" stopIfTrue="1">
      <formula>$N$7=10</formula>
    </cfRule>
  </conditionalFormatting>
  <conditionalFormatting sqref="T20">
    <cfRule type="cellIs" dxfId="230" priority="228" stopIfTrue="1" operator="notEqual">
      <formula>AA14</formula>
    </cfRule>
    <cfRule type="expression" dxfId="229" priority="229" stopIfTrue="1">
      <formula>$N$7=10</formula>
    </cfRule>
  </conditionalFormatting>
  <conditionalFormatting sqref="U20">
    <cfRule type="cellIs" dxfId="228" priority="230" stopIfTrue="1" operator="notEqual">
      <formula>Z14</formula>
    </cfRule>
    <cfRule type="expression" dxfId="227" priority="231" stopIfTrue="1">
      <formula>$N$7=10</formula>
    </cfRule>
  </conditionalFormatting>
  <conditionalFormatting sqref="V18">
    <cfRule type="cellIs" dxfId="226" priority="224" stopIfTrue="1" operator="notEqual">
      <formula>Y16</formula>
    </cfRule>
    <cfRule type="expression" dxfId="225" priority="225" stopIfTrue="1">
      <formula>$N$7=10</formula>
    </cfRule>
  </conditionalFormatting>
  <conditionalFormatting sqref="W18">
    <cfRule type="cellIs" dxfId="224" priority="226" stopIfTrue="1" operator="notEqual">
      <formula>X16</formula>
    </cfRule>
    <cfRule type="expression" dxfId="223" priority="227" stopIfTrue="1">
      <formula>$N$7=10</formula>
    </cfRule>
  </conditionalFormatting>
  <conditionalFormatting sqref="AH8">
    <cfRule type="cellIs" dxfId="222" priority="220" stopIfTrue="1" operator="notEqual">
      <formula>O28</formula>
    </cfRule>
    <cfRule type="expression" dxfId="221" priority="221" stopIfTrue="1">
      <formula>$N$7=11</formula>
    </cfRule>
  </conditionalFormatting>
  <conditionalFormatting sqref="AI8">
    <cfRule type="cellIs" dxfId="220" priority="222" stopIfTrue="1" operator="notEqual">
      <formula>N28</formula>
    </cfRule>
    <cfRule type="expression" dxfId="219" priority="223" stopIfTrue="1">
      <formula>$N$7=11</formula>
    </cfRule>
  </conditionalFormatting>
  <conditionalFormatting sqref="N28">
    <cfRule type="cellIs" dxfId="218" priority="216" stopIfTrue="1" operator="notEqual">
      <formula>AI8</formula>
    </cfRule>
    <cfRule type="expression" dxfId="217" priority="217" stopIfTrue="1">
      <formula>$N$7=11</formula>
    </cfRule>
  </conditionalFormatting>
  <conditionalFormatting sqref="O28">
    <cfRule type="cellIs" dxfId="216" priority="218" stopIfTrue="1" operator="notEqual">
      <formula>AH8</formula>
    </cfRule>
    <cfRule type="expression" dxfId="215" priority="219" stopIfTrue="1">
      <formula>$N$7=11</formula>
    </cfRule>
  </conditionalFormatting>
  <conditionalFormatting sqref="AF10">
    <cfRule type="cellIs" dxfId="214" priority="212" stopIfTrue="1" operator="notEqual">
      <formula>Q26</formula>
    </cfRule>
    <cfRule type="expression" dxfId="213" priority="213" stopIfTrue="1">
      <formula>$N$7=11</formula>
    </cfRule>
  </conditionalFormatting>
  <conditionalFormatting sqref="AG10">
    <cfRule type="cellIs" dxfId="212" priority="214" stopIfTrue="1" operator="notEqual">
      <formula>P26</formula>
    </cfRule>
    <cfRule type="expression" dxfId="211" priority="215" stopIfTrue="1">
      <formula>$N$7=11</formula>
    </cfRule>
  </conditionalFormatting>
  <conditionalFormatting sqref="AD12">
    <cfRule type="cellIs" dxfId="210" priority="208" stopIfTrue="1" operator="notEqual">
      <formula>S24</formula>
    </cfRule>
    <cfRule type="expression" dxfId="209" priority="209" stopIfTrue="1">
      <formula>$N$7=11</formula>
    </cfRule>
  </conditionalFormatting>
  <conditionalFormatting sqref="AE12">
    <cfRule type="cellIs" dxfId="208" priority="210" stopIfTrue="1" operator="notEqual">
      <formula>R24</formula>
    </cfRule>
    <cfRule type="expression" dxfId="207" priority="211" stopIfTrue="1">
      <formula>$N$7=11</formula>
    </cfRule>
  </conditionalFormatting>
  <conditionalFormatting sqref="AB14">
    <cfRule type="cellIs" dxfId="206" priority="204" stopIfTrue="1" operator="notEqual">
      <formula>U22</formula>
    </cfRule>
    <cfRule type="expression" dxfId="205" priority="205" stopIfTrue="1">
      <formula>$N$7=11</formula>
    </cfRule>
  </conditionalFormatting>
  <conditionalFormatting sqref="AC14">
    <cfRule type="cellIs" dxfId="204" priority="206" stopIfTrue="1" operator="notEqual">
      <formula>T22</formula>
    </cfRule>
    <cfRule type="expression" dxfId="203" priority="207" stopIfTrue="1">
      <formula>$N$7=11</formula>
    </cfRule>
  </conditionalFormatting>
  <conditionalFormatting sqref="Z16">
    <cfRule type="cellIs" dxfId="202" priority="200" stopIfTrue="1" operator="notEqual">
      <formula>W20</formula>
    </cfRule>
    <cfRule type="expression" dxfId="201" priority="201" stopIfTrue="1">
      <formula>$N$7=11</formula>
    </cfRule>
  </conditionalFormatting>
  <conditionalFormatting sqref="AA16">
    <cfRule type="cellIs" dxfId="200" priority="202" stopIfTrue="1" operator="notEqual">
      <formula>V20</formula>
    </cfRule>
    <cfRule type="expression" dxfId="199" priority="203" stopIfTrue="1">
      <formula>$N$7=11</formula>
    </cfRule>
  </conditionalFormatting>
  <conditionalFormatting sqref="P26">
    <cfRule type="cellIs" dxfId="198" priority="196" stopIfTrue="1" operator="notEqual">
      <formula>AG10</formula>
    </cfRule>
    <cfRule type="expression" dxfId="197" priority="197" stopIfTrue="1">
      <formula>$N$7=11</formula>
    </cfRule>
  </conditionalFormatting>
  <conditionalFormatting sqref="Q26">
    <cfRule type="cellIs" dxfId="196" priority="198" stopIfTrue="1" operator="notEqual">
      <formula>AF10</formula>
    </cfRule>
    <cfRule type="expression" dxfId="195" priority="199" stopIfTrue="1">
      <formula>$N$7=11</formula>
    </cfRule>
  </conditionalFormatting>
  <conditionalFormatting sqref="R24">
    <cfRule type="cellIs" dxfId="194" priority="192" stopIfTrue="1" operator="notEqual">
      <formula>AE12</formula>
    </cfRule>
    <cfRule type="expression" dxfId="193" priority="193" stopIfTrue="1">
      <formula>$N$7=11</formula>
    </cfRule>
  </conditionalFormatting>
  <conditionalFormatting sqref="S24">
    <cfRule type="cellIs" dxfId="192" priority="194" stopIfTrue="1" operator="notEqual">
      <formula>AD12</formula>
    </cfRule>
    <cfRule type="expression" dxfId="191" priority="195" stopIfTrue="1">
      <formula>$N$7=11</formula>
    </cfRule>
  </conditionalFormatting>
  <conditionalFormatting sqref="T22">
    <cfRule type="cellIs" dxfId="190" priority="188" stopIfTrue="1" operator="notEqual">
      <formula>AC14</formula>
    </cfRule>
    <cfRule type="expression" dxfId="189" priority="189" stopIfTrue="1">
      <formula>$N$7=11</formula>
    </cfRule>
  </conditionalFormatting>
  <conditionalFormatting sqref="U22">
    <cfRule type="cellIs" dxfId="188" priority="190" stopIfTrue="1" operator="notEqual">
      <formula>AB14</formula>
    </cfRule>
    <cfRule type="expression" dxfId="187" priority="191" stopIfTrue="1">
      <formula>$N$7=11</formula>
    </cfRule>
  </conditionalFormatting>
  <conditionalFormatting sqref="V20">
    <cfRule type="cellIs" dxfId="186" priority="184" stopIfTrue="1" operator="notEqual">
      <formula>AA16</formula>
    </cfRule>
    <cfRule type="expression" dxfId="185" priority="185" stopIfTrue="1">
      <formula>$N$7=11</formula>
    </cfRule>
  </conditionalFormatting>
  <conditionalFormatting sqref="W20">
    <cfRule type="cellIs" dxfId="184" priority="186" stopIfTrue="1" operator="notEqual">
      <formula>Z16</formula>
    </cfRule>
    <cfRule type="expression" dxfId="183" priority="187" stopIfTrue="1">
      <formula>$N$7=11</formula>
    </cfRule>
  </conditionalFormatting>
  <conditionalFormatting sqref="AJ8">
    <cfRule type="cellIs" dxfId="182" priority="180" stopIfTrue="1" operator="notEqual">
      <formula>O30</formula>
    </cfRule>
    <cfRule type="expression" dxfId="181" priority="181" stopIfTrue="1">
      <formula>$N$7=1</formula>
    </cfRule>
  </conditionalFormatting>
  <conditionalFormatting sqref="AK8">
    <cfRule type="cellIs" dxfId="180" priority="182" stopIfTrue="1" operator="notEqual">
      <formula>N30</formula>
    </cfRule>
    <cfRule type="expression" dxfId="179" priority="183" stopIfTrue="1">
      <formula>$N$7=1</formula>
    </cfRule>
  </conditionalFormatting>
  <conditionalFormatting sqref="N30">
    <cfRule type="cellIs" dxfId="178" priority="176" stopIfTrue="1" operator="notEqual">
      <formula>AK8</formula>
    </cfRule>
    <cfRule type="expression" dxfId="177" priority="177" stopIfTrue="1">
      <formula>$N$7=1</formula>
    </cfRule>
  </conditionalFormatting>
  <conditionalFormatting sqref="O30">
    <cfRule type="cellIs" dxfId="176" priority="178" stopIfTrue="1" operator="notEqual">
      <formula>AJ8</formula>
    </cfRule>
    <cfRule type="expression" dxfId="175" priority="179" stopIfTrue="1">
      <formula>$N$7=1</formula>
    </cfRule>
  </conditionalFormatting>
  <conditionalFormatting sqref="AH10">
    <cfRule type="cellIs" dxfId="174" priority="172" stopIfTrue="1" operator="notEqual">
      <formula>Q28</formula>
    </cfRule>
    <cfRule type="expression" dxfId="173" priority="173" stopIfTrue="1">
      <formula>$N$7=1</formula>
    </cfRule>
  </conditionalFormatting>
  <conditionalFormatting sqref="AI10">
    <cfRule type="cellIs" dxfId="172" priority="174" stopIfTrue="1" operator="notEqual">
      <formula>P28</formula>
    </cfRule>
    <cfRule type="expression" dxfId="171" priority="175" stopIfTrue="1">
      <formula>$N$7=1</formula>
    </cfRule>
  </conditionalFormatting>
  <conditionalFormatting sqref="AF12">
    <cfRule type="cellIs" dxfId="170" priority="168" stopIfTrue="1" operator="notEqual">
      <formula>S26</formula>
    </cfRule>
    <cfRule type="expression" dxfId="169" priority="169" stopIfTrue="1">
      <formula>$N$7=1</formula>
    </cfRule>
  </conditionalFormatting>
  <conditionalFormatting sqref="AG12">
    <cfRule type="cellIs" dxfId="168" priority="170" stopIfTrue="1" operator="notEqual">
      <formula>R26</formula>
    </cfRule>
    <cfRule type="expression" dxfId="167" priority="171" stopIfTrue="1">
      <formula>$N$7=1</formula>
    </cfRule>
  </conditionalFormatting>
  <conditionalFormatting sqref="AD14">
    <cfRule type="cellIs" dxfId="166" priority="164" stopIfTrue="1" operator="notEqual">
      <formula>U24</formula>
    </cfRule>
    <cfRule type="expression" dxfId="165" priority="165" stopIfTrue="1">
      <formula>$N$7=1</formula>
    </cfRule>
  </conditionalFormatting>
  <conditionalFormatting sqref="AE14">
    <cfRule type="cellIs" dxfId="164" priority="166" stopIfTrue="1" operator="notEqual">
      <formula>T24</formula>
    </cfRule>
    <cfRule type="expression" dxfId="163" priority="167" stopIfTrue="1">
      <formula>$N$7=1</formula>
    </cfRule>
  </conditionalFormatting>
  <conditionalFormatting sqref="AB16">
    <cfRule type="cellIs" dxfId="162" priority="160" stopIfTrue="1" operator="notEqual">
      <formula>W22</formula>
    </cfRule>
    <cfRule type="expression" dxfId="161" priority="161" stopIfTrue="1">
      <formula>$N$7=1</formula>
    </cfRule>
  </conditionalFormatting>
  <conditionalFormatting sqref="AC16">
    <cfRule type="cellIs" dxfId="160" priority="162" stopIfTrue="1" operator="notEqual">
      <formula>V22</formula>
    </cfRule>
    <cfRule type="expression" dxfId="159" priority="163" stopIfTrue="1">
      <formula>$N$7=1</formula>
    </cfRule>
  </conditionalFormatting>
  <conditionalFormatting sqref="Z18">
    <cfRule type="cellIs" dxfId="158" priority="156" stopIfTrue="1" operator="notEqual">
      <formula>Y20</formula>
    </cfRule>
    <cfRule type="expression" dxfId="157" priority="157" stopIfTrue="1">
      <formula>$N$7=1</formula>
    </cfRule>
  </conditionalFormatting>
  <conditionalFormatting sqref="AA18">
    <cfRule type="cellIs" dxfId="156" priority="158" stopIfTrue="1" operator="notEqual">
      <formula>X20</formula>
    </cfRule>
    <cfRule type="expression" dxfId="155" priority="159" stopIfTrue="1">
      <formula>$N$7=1</formula>
    </cfRule>
  </conditionalFormatting>
  <conditionalFormatting sqref="X20">
    <cfRule type="cellIs" dxfId="154" priority="152" stopIfTrue="1" operator="notEqual">
      <formula>AA18</formula>
    </cfRule>
    <cfRule type="expression" dxfId="153" priority="153" stopIfTrue="1">
      <formula>$N$7=1</formula>
    </cfRule>
  </conditionalFormatting>
  <conditionalFormatting sqref="Y20">
    <cfRule type="cellIs" dxfId="152" priority="154" stopIfTrue="1" operator="notEqual">
      <formula>Z18</formula>
    </cfRule>
    <cfRule type="expression" dxfId="151" priority="155" stopIfTrue="1">
      <formula>$N$7=1</formula>
    </cfRule>
  </conditionalFormatting>
  <conditionalFormatting sqref="V22">
    <cfRule type="cellIs" dxfId="150" priority="148" stopIfTrue="1" operator="notEqual">
      <formula>AC16</formula>
    </cfRule>
    <cfRule type="expression" dxfId="149" priority="149" stopIfTrue="1">
      <formula>$N$7=1</formula>
    </cfRule>
  </conditionalFormatting>
  <conditionalFormatting sqref="W22">
    <cfRule type="cellIs" dxfId="148" priority="150" stopIfTrue="1" operator="notEqual">
      <formula>AB16</formula>
    </cfRule>
    <cfRule type="expression" dxfId="147" priority="151" stopIfTrue="1">
      <formula>$N$7=1</formula>
    </cfRule>
  </conditionalFormatting>
  <conditionalFormatting sqref="T24">
    <cfRule type="cellIs" dxfId="146" priority="144" stopIfTrue="1" operator="notEqual">
      <formula>AE14</formula>
    </cfRule>
    <cfRule type="expression" dxfId="145" priority="145" stopIfTrue="1">
      <formula>$N$7=1</formula>
    </cfRule>
  </conditionalFormatting>
  <conditionalFormatting sqref="U24">
    <cfRule type="cellIs" dxfId="144" priority="146" stopIfTrue="1" operator="notEqual">
      <formula>AD14</formula>
    </cfRule>
    <cfRule type="expression" dxfId="143" priority="147" stopIfTrue="1">
      <formula>$N$7=1</formula>
    </cfRule>
  </conditionalFormatting>
  <conditionalFormatting sqref="R26">
    <cfRule type="cellIs" dxfId="142" priority="140" stopIfTrue="1" operator="notEqual">
      <formula>AG12</formula>
    </cfRule>
    <cfRule type="expression" dxfId="141" priority="141" stopIfTrue="1">
      <formula>$N$7=1</formula>
    </cfRule>
  </conditionalFormatting>
  <conditionalFormatting sqref="S26">
    <cfRule type="cellIs" dxfId="140" priority="142" stopIfTrue="1" operator="notEqual">
      <formula>AF12</formula>
    </cfRule>
    <cfRule type="expression" dxfId="139" priority="143" stopIfTrue="1">
      <formula>$N$7=1</formula>
    </cfRule>
  </conditionalFormatting>
  <conditionalFormatting sqref="P28">
    <cfRule type="cellIs" dxfId="138" priority="136" stopIfTrue="1" operator="notEqual">
      <formula>AI10</formula>
    </cfRule>
    <cfRule type="expression" dxfId="137" priority="137" stopIfTrue="1">
      <formula>$N$7=1</formula>
    </cfRule>
  </conditionalFormatting>
  <conditionalFormatting sqref="Q28">
    <cfRule type="cellIs" dxfId="136" priority="138" stopIfTrue="1" operator="notEqual">
      <formula>AH10</formula>
    </cfRule>
    <cfRule type="expression" dxfId="135" priority="139" stopIfTrue="1">
      <formula>$N$7=1</formula>
    </cfRule>
  </conditionalFormatting>
  <conditionalFormatting sqref="AJ10">
    <cfRule type="cellIs" dxfId="134" priority="132" stopIfTrue="1" operator="notEqual">
      <formula>Q30</formula>
    </cfRule>
    <cfRule type="expression" dxfId="133" priority="133" stopIfTrue="1">
      <formula>$N$7=3</formula>
    </cfRule>
  </conditionalFormatting>
  <conditionalFormatting sqref="AK10">
    <cfRule type="cellIs" dxfId="132" priority="134" stopIfTrue="1" operator="notEqual">
      <formula>P30</formula>
    </cfRule>
    <cfRule type="expression" dxfId="131" priority="135" stopIfTrue="1">
      <formula>$N$7=3</formula>
    </cfRule>
  </conditionalFormatting>
  <conditionalFormatting sqref="AH12">
    <cfRule type="cellIs" dxfId="130" priority="128" stopIfTrue="1" operator="notEqual">
      <formula>S28</formula>
    </cfRule>
    <cfRule type="expression" dxfId="129" priority="129" stopIfTrue="1">
      <formula>$N$7=2</formula>
    </cfRule>
  </conditionalFormatting>
  <conditionalFormatting sqref="AI12">
    <cfRule type="cellIs" dxfId="128" priority="130" stopIfTrue="1" operator="notEqual">
      <formula>R28</formula>
    </cfRule>
    <cfRule type="expression" dxfId="127" priority="131" stopIfTrue="1">
      <formula>$N$7=2</formula>
    </cfRule>
  </conditionalFormatting>
  <conditionalFormatting sqref="AF14">
    <cfRule type="cellIs" dxfId="126" priority="124" stopIfTrue="1" operator="notEqual">
      <formula>U26</formula>
    </cfRule>
    <cfRule type="expression" dxfId="125" priority="125" stopIfTrue="1">
      <formula>$N$7=2</formula>
    </cfRule>
  </conditionalFormatting>
  <conditionalFormatting sqref="AG14">
    <cfRule type="cellIs" dxfId="124" priority="126" stopIfTrue="1" operator="notEqual">
      <formula>T26</formula>
    </cfRule>
    <cfRule type="expression" dxfId="123" priority="127" stopIfTrue="1">
      <formula>$N$7=2</formula>
    </cfRule>
  </conditionalFormatting>
  <conditionalFormatting sqref="AD16">
    <cfRule type="cellIs" dxfId="122" priority="120" stopIfTrue="1" operator="notEqual">
      <formula>W24</formula>
    </cfRule>
    <cfRule type="expression" dxfId="121" priority="121" stopIfTrue="1">
      <formula>$N$7=2</formula>
    </cfRule>
  </conditionalFormatting>
  <conditionalFormatting sqref="AE16">
    <cfRule type="cellIs" dxfId="120" priority="122" stopIfTrue="1" operator="notEqual">
      <formula>V24</formula>
    </cfRule>
    <cfRule type="expression" dxfId="119" priority="123" stopIfTrue="1">
      <formula>$N$7=2</formula>
    </cfRule>
  </conditionalFormatting>
  <conditionalFormatting sqref="AB18">
    <cfRule type="cellIs" dxfId="118" priority="116" stopIfTrue="1" operator="notEqual">
      <formula>Y22</formula>
    </cfRule>
    <cfRule type="expression" dxfId="117" priority="117" stopIfTrue="1">
      <formula>$N$7=2</formula>
    </cfRule>
  </conditionalFormatting>
  <conditionalFormatting sqref="AC18">
    <cfRule type="cellIs" dxfId="116" priority="118" stopIfTrue="1" operator="notEqual">
      <formula>X22</formula>
    </cfRule>
    <cfRule type="expression" dxfId="115" priority="119" stopIfTrue="1">
      <formula>$N$7=2</formula>
    </cfRule>
  </conditionalFormatting>
  <conditionalFormatting sqref="X22">
    <cfRule type="cellIs" dxfId="114" priority="112" stopIfTrue="1" operator="notEqual">
      <formula>AC18</formula>
    </cfRule>
    <cfRule type="expression" dxfId="113" priority="113" stopIfTrue="1">
      <formula>$N$7=2</formula>
    </cfRule>
  </conditionalFormatting>
  <conditionalFormatting sqref="Y22">
    <cfRule type="cellIs" dxfId="112" priority="114" stopIfTrue="1" operator="notEqual">
      <formula>AB18</formula>
    </cfRule>
    <cfRule type="expression" dxfId="111" priority="115" stopIfTrue="1">
      <formula>$N$7=2</formula>
    </cfRule>
  </conditionalFormatting>
  <conditionalFormatting sqref="V24">
    <cfRule type="cellIs" dxfId="110" priority="108" stopIfTrue="1" operator="notEqual">
      <formula>AE16</formula>
    </cfRule>
    <cfRule type="expression" dxfId="109" priority="109" stopIfTrue="1">
      <formula>$N$7=2</formula>
    </cfRule>
  </conditionalFormatting>
  <conditionalFormatting sqref="W24">
    <cfRule type="cellIs" dxfId="108" priority="110" stopIfTrue="1" operator="notEqual">
      <formula>AD16</formula>
    </cfRule>
    <cfRule type="expression" dxfId="107" priority="111" stopIfTrue="1">
      <formula>$N$7=2</formula>
    </cfRule>
  </conditionalFormatting>
  <conditionalFormatting sqref="T26">
    <cfRule type="cellIs" dxfId="106" priority="104" stopIfTrue="1" operator="notEqual">
      <formula>AG14</formula>
    </cfRule>
    <cfRule type="expression" dxfId="105" priority="105" stopIfTrue="1">
      <formula>$N$7=2</formula>
    </cfRule>
  </conditionalFormatting>
  <conditionalFormatting sqref="U26">
    <cfRule type="cellIs" dxfId="104" priority="106" stopIfTrue="1" operator="notEqual">
      <formula>AF14</formula>
    </cfRule>
    <cfRule type="expression" dxfId="103" priority="107" stopIfTrue="1">
      <formula>$N$7=2</formula>
    </cfRule>
  </conditionalFormatting>
  <conditionalFormatting sqref="R28">
    <cfRule type="cellIs" dxfId="102" priority="100" stopIfTrue="1" operator="notEqual">
      <formula>AI12</formula>
    </cfRule>
    <cfRule type="expression" dxfId="101" priority="101" stopIfTrue="1">
      <formula>$N$7=2</formula>
    </cfRule>
  </conditionalFormatting>
  <conditionalFormatting sqref="S28">
    <cfRule type="cellIs" dxfId="100" priority="102" stopIfTrue="1" operator="notEqual">
      <formula>AH12</formula>
    </cfRule>
    <cfRule type="expression" dxfId="99" priority="103" stopIfTrue="1">
      <formula>$N$7=2</formula>
    </cfRule>
  </conditionalFormatting>
  <conditionalFormatting sqref="P30">
    <cfRule type="cellIs" dxfId="98" priority="96" stopIfTrue="1" operator="notEqual">
      <formula>AK10</formula>
    </cfRule>
    <cfRule type="expression" dxfId="97" priority="97" stopIfTrue="1">
      <formula>$N$7=3</formula>
    </cfRule>
  </conditionalFormatting>
  <conditionalFormatting sqref="Q30">
    <cfRule type="cellIs" dxfId="96" priority="98" stopIfTrue="1" operator="notEqual">
      <formula>AJ10</formula>
    </cfRule>
    <cfRule type="expression" dxfId="95" priority="99" stopIfTrue="1">
      <formula>$N$7=3</formula>
    </cfRule>
  </conditionalFormatting>
  <conditionalFormatting sqref="AJ12">
    <cfRule type="cellIs" dxfId="94" priority="92" stopIfTrue="1" operator="notEqual">
      <formula>S30</formula>
    </cfRule>
    <cfRule type="expression" dxfId="93" priority="93" stopIfTrue="1">
      <formula>$N$7=5</formula>
    </cfRule>
  </conditionalFormatting>
  <conditionalFormatting sqref="AK12">
    <cfRule type="cellIs" dxfId="92" priority="94" stopIfTrue="1" operator="notEqual">
      <formula>R30</formula>
    </cfRule>
    <cfRule type="expression" dxfId="91" priority="95" stopIfTrue="1">
      <formula>$N$7=5</formula>
    </cfRule>
  </conditionalFormatting>
  <conditionalFormatting sqref="AH14">
    <cfRule type="cellIs" dxfId="90" priority="88" stopIfTrue="1" operator="notEqual">
      <formula>U28</formula>
    </cfRule>
    <cfRule type="expression" dxfId="89" priority="89" stopIfTrue="1">
      <formula>$N$7=3</formula>
    </cfRule>
  </conditionalFormatting>
  <conditionalFormatting sqref="AI14">
    <cfRule type="cellIs" dxfId="88" priority="90" stopIfTrue="1" operator="notEqual">
      <formula>T28</formula>
    </cfRule>
    <cfRule type="expression" dxfId="87" priority="91" stopIfTrue="1">
      <formula>$N$7=3</formula>
    </cfRule>
  </conditionalFormatting>
  <conditionalFormatting sqref="AF16">
    <cfRule type="cellIs" dxfId="86" priority="84" stopIfTrue="1" operator="notEqual">
      <formula>W26</formula>
    </cfRule>
    <cfRule type="expression" dxfId="85" priority="85" stopIfTrue="1">
      <formula>$N$7=3</formula>
    </cfRule>
  </conditionalFormatting>
  <conditionalFormatting sqref="AG16">
    <cfRule type="cellIs" dxfId="84" priority="86" stopIfTrue="1" operator="notEqual">
      <formula>V26</formula>
    </cfRule>
    <cfRule type="expression" dxfId="83" priority="87" stopIfTrue="1">
      <formula>$N$7=3</formula>
    </cfRule>
  </conditionalFormatting>
  <conditionalFormatting sqref="AD18">
    <cfRule type="cellIs" dxfId="82" priority="80" stopIfTrue="1" operator="notEqual">
      <formula>Y24</formula>
    </cfRule>
    <cfRule type="expression" dxfId="81" priority="81" stopIfTrue="1">
      <formula>$N$7=3</formula>
    </cfRule>
  </conditionalFormatting>
  <conditionalFormatting sqref="AE18">
    <cfRule type="cellIs" dxfId="80" priority="82" stopIfTrue="1" operator="notEqual">
      <formula>X24</formula>
    </cfRule>
    <cfRule type="expression" dxfId="79" priority="83" stopIfTrue="1">
      <formula>$N$7=3</formula>
    </cfRule>
  </conditionalFormatting>
  <conditionalFormatting sqref="AB20">
    <cfRule type="cellIs" dxfId="78" priority="76" stopIfTrue="1" operator="notEqual">
      <formula>AA22</formula>
    </cfRule>
    <cfRule type="expression" dxfId="77" priority="77" stopIfTrue="1">
      <formula>$N$7=3</formula>
    </cfRule>
  </conditionalFormatting>
  <conditionalFormatting sqref="AC20">
    <cfRule type="cellIs" dxfId="76" priority="78" stopIfTrue="1" operator="notEqual">
      <formula>Z22</formula>
    </cfRule>
    <cfRule type="expression" dxfId="75" priority="79" stopIfTrue="1">
      <formula>$N$7=3</formula>
    </cfRule>
  </conditionalFormatting>
  <conditionalFormatting sqref="Z22">
    <cfRule type="cellIs" dxfId="74" priority="72" stopIfTrue="1" operator="notEqual">
      <formula>AC20</formula>
    </cfRule>
    <cfRule type="expression" dxfId="73" priority="73" stopIfTrue="1">
      <formula>$N$7=3</formula>
    </cfRule>
  </conditionalFormatting>
  <conditionalFormatting sqref="AA22">
    <cfRule type="cellIs" dxfId="72" priority="74" stopIfTrue="1" operator="notEqual">
      <formula>AB20</formula>
    </cfRule>
    <cfRule type="expression" dxfId="71" priority="75" stopIfTrue="1">
      <formula>$N$7=3</formula>
    </cfRule>
  </conditionalFormatting>
  <conditionalFormatting sqref="X24">
    <cfRule type="cellIs" dxfId="70" priority="68" stopIfTrue="1" operator="notEqual">
      <formula>AE18</formula>
    </cfRule>
    <cfRule type="expression" dxfId="69" priority="69" stopIfTrue="1">
      <formula>$N$7=3</formula>
    </cfRule>
  </conditionalFormatting>
  <conditionalFormatting sqref="Y24">
    <cfRule type="cellIs" dxfId="68" priority="70" stopIfTrue="1" operator="notEqual">
      <formula>AD18</formula>
    </cfRule>
    <cfRule type="expression" dxfId="67" priority="71" stopIfTrue="1">
      <formula>$N$7=3</formula>
    </cfRule>
  </conditionalFormatting>
  <conditionalFormatting sqref="V26">
    <cfRule type="cellIs" dxfId="66" priority="64" stopIfTrue="1" operator="notEqual">
      <formula>AG16</formula>
    </cfRule>
    <cfRule type="expression" dxfId="65" priority="65" stopIfTrue="1">
      <formula>$N$7=3</formula>
    </cfRule>
  </conditionalFormatting>
  <conditionalFormatting sqref="W26">
    <cfRule type="cellIs" dxfId="64" priority="66" stopIfTrue="1" operator="notEqual">
      <formula>AF16</formula>
    </cfRule>
    <cfRule type="expression" dxfId="63" priority="67" stopIfTrue="1">
      <formula>$N$7=3</formula>
    </cfRule>
  </conditionalFormatting>
  <conditionalFormatting sqref="T28">
    <cfRule type="cellIs" dxfId="62" priority="60" stopIfTrue="1" operator="notEqual">
      <formula>AI14</formula>
    </cfRule>
    <cfRule type="expression" dxfId="61" priority="61" stopIfTrue="1">
      <formula>$N$7=3</formula>
    </cfRule>
  </conditionalFormatting>
  <conditionalFormatting sqref="U28">
    <cfRule type="cellIs" dxfId="60" priority="62" stopIfTrue="1" operator="notEqual">
      <formula>AH14</formula>
    </cfRule>
    <cfRule type="expression" dxfId="59" priority="63" stopIfTrue="1">
      <formula>$N$7=3</formula>
    </cfRule>
  </conditionalFormatting>
  <conditionalFormatting sqref="R30">
    <cfRule type="cellIs" dxfId="58" priority="56" stopIfTrue="1" operator="notEqual">
      <formula>AK12</formula>
    </cfRule>
    <cfRule type="expression" dxfId="57" priority="57" stopIfTrue="1">
      <formula>$N$7=5</formula>
    </cfRule>
  </conditionalFormatting>
  <conditionalFormatting sqref="S30">
    <cfRule type="cellIs" dxfId="56" priority="58" stopIfTrue="1" operator="notEqual">
      <formula>AJ12</formula>
    </cfRule>
    <cfRule type="expression" dxfId="55" priority="59" stopIfTrue="1">
      <formula>$N$7=5</formula>
    </cfRule>
  </conditionalFormatting>
  <conditionalFormatting sqref="AJ14">
    <cfRule type="cellIs" dxfId="54" priority="52" stopIfTrue="1" operator="notEqual">
      <formula>U30</formula>
    </cfRule>
    <cfRule type="expression" dxfId="53" priority="53" stopIfTrue="1">
      <formula>$N$7=7</formula>
    </cfRule>
  </conditionalFormatting>
  <conditionalFormatting sqref="AK14">
    <cfRule type="cellIs" dxfId="52" priority="54" stopIfTrue="1" operator="notEqual">
      <formula>T30</formula>
    </cfRule>
    <cfRule type="expression" dxfId="51" priority="55" stopIfTrue="1">
      <formula>$N$7=7</formula>
    </cfRule>
  </conditionalFormatting>
  <conditionalFormatting sqref="AH16">
    <cfRule type="cellIs" dxfId="50" priority="48" stopIfTrue="1" operator="notEqual">
      <formula>W28</formula>
    </cfRule>
    <cfRule type="expression" dxfId="49" priority="49" stopIfTrue="1">
      <formula>$N$7=4</formula>
    </cfRule>
  </conditionalFormatting>
  <conditionalFormatting sqref="AI16">
    <cfRule type="cellIs" dxfId="48" priority="50" stopIfTrue="1" operator="notEqual">
      <formula>V28</formula>
    </cfRule>
    <cfRule type="expression" dxfId="47" priority="51" stopIfTrue="1">
      <formula>$N$7=4</formula>
    </cfRule>
  </conditionalFormatting>
  <conditionalFormatting sqref="AF18">
    <cfRule type="cellIs" dxfId="46" priority="44" stopIfTrue="1" operator="notEqual">
      <formula>Y26</formula>
    </cfRule>
    <cfRule type="expression" dxfId="45" priority="45" stopIfTrue="1">
      <formula>$N$7=4</formula>
    </cfRule>
  </conditionalFormatting>
  <conditionalFormatting sqref="AG18">
    <cfRule type="cellIs" dxfId="44" priority="46" stopIfTrue="1" operator="notEqual">
      <formula>X26</formula>
    </cfRule>
    <cfRule type="expression" dxfId="43" priority="47" stopIfTrue="1">
      <formula>$N$7=4</formula>
    </cfRule>
  </conditionalFormatting>
  <conditionalFormatting sqref="AD20">
    <cfRule type="cellIs" dxfId="42" priority="40" stopIfTrue="1" operator="notEqual">
      <formula>AA24</formula>
    </cfRule>
    <cfRule type="expression" dxfId="41" priority="41" stopIfTrue="1">
      <formula>$N$7=4</formula>
    </cfRule>
  </conditionalFormatting>
  <conditionalFormatting sqref="AE20">
    <cfRule type="cellIs" dxfId="40" priority="42" stopIfTrue="1" operator="notEqual">
      <formula>Z24</formula>
    </cfRule>
    <cfRule type="expression" dxfId="39" priority="43" stopIfTrue="1">
      <formula>$N$7=4</formula>
    </cfRule>
  </conditionalFormatting>
  <conditionalFormatting sqref="Z24">
    <cfRule type="cellIs" dxfId="38" priority="36" stopIfTrue="1" operator="notEqual">
      <formula>AE20</formula>
    </cfRule>
    <cfRule type="expression" dxfId="37" priority="37" stopIfTrue="1">
      <formula>$N$7=4</formula>
    </cfRule>
  </conditionalFormatting>
  <conditionalFormatting sqref="AA24">
    <cfRule type="cellIs" dxfId="36" priority="38" stopIfTrue="1" operator="notEqual">
      <formula>AD20</formula>
    </cfRule>
    <cfRule type="expression" dxfId="35" priority="39" stopIfTrue="1">
      <formula>$N$7=4</formula>
    </cfRule>
  </conditionalFormatting>
  <conditionalFormatting sqref="X26">
    <cfRule type="cellIs" dxfId="34" priority="32" stopIfTrue="1" operator="notEqual">
      <formula>AG18</formula>
    </cfRule>
    <cfRule type="expression" dxfId="33" priority="33" stopIfTrue="1">
      <formula>$N$7=4</formula>
    </cfRule>
  </conditionalFormatting>
  <conditionalFormatting sqref="Y26">
    <cfRule type="cellIs" dxfId="32" priority="34" stopIfTrue="1" operator="notEqual">
      <formula>AF18</formula>
    </cfRule>
    <cfRule type="expression" dxfId="31" priority="35" stopIfTrue="1">
      <formula>$N$7=4</formula>
    </cfRule>
  </conditionalFormatting>
  <conditionalFormatting sqref="V28">
    <cfRule type="cellIs" dxfId="30" priority="28" stopIfTrue="1" operator="notEqual">
      <formula>AI16</formula>
    </cfRule>
    <cfRule type="expression" dxfId="29" priority="29" stopIfTrue="1">
      <formula>$N$7=4</formula>
    </cfRule>
  </conditionalFormatting>
  <conditionalFormatting sqref="W28">
    <cfRule type="cellIs" dxfId="28" priority="30" stopIfTrue="1" operator="notEqual">
      <formula>AH16</formula>
    </cfRule>
    <cfRule type="expression" dxfId="27" priority="31" stopIfTrue="1">
      <formula>$N$7=4</formula>
    </cfRule>
  </conditionalFormatting>
  <conditionalFormatting sqref="T30">
    <cfRule type="cellIs" dxfId="26" priority="24" stopIfTrue="1" operator="notEqual">
      <formula>AK14</formula>
    </cfRule>
    <cfRule type="expression" dxfId="25" priority="25" stopIfTrue="1">
      <formula>$N$7=7</formula>
    </cfRule>
  </conditionalFormatting>
  <conditionalFormatting sqref="U30">
    <cfRule type="cellIs" dxfId="24" priority="26" stopIfTrue="1" operator="notEqual">
      <formula>AJ14</formula>
    </cfRule>
    <cfRule type="expression" dxfId="23" priority="27" stopIfTrue="1">
      <formula>$N$7=7</formula>
    </cfRule>
  </conditionalFormatting>
  <conditionalFormatting sqref="P7:Q7">
    <cfRule type="cellIs" dxfId="22" priority="23" stopIfTrue="1" operator="equal">
      <formula>3</formula>
    </cfRule>
  </conditionalFormatting>
  <conditionalFormatting sqref="R7:AK7">
    <cfRule type="cellIs" dxfId="21" priority="22" stopIfTrue="1" operator="equal">
      <formula>3</formula>
    </cfRule>
  </conditionalFormatting>
  <conditionalFormatting sqref="R9:AK9">
    <cfRule type="cellIs" dxfId="20" priority="21" stopIfTrue="1" operator="equal">
      <formula>3</formula>
    </cfRule>
  </conditionalFormatting>
  <conditionalFormatting sqref="T11:AK11">
    <cfRule type="cellIs" dxfId="19" priority="20" stopIfTrue="1" operator="equal">
      <formula>3</formula>
    </cfRule>
  </conditionalFormatting>
  <conditionalFormatting sqref="V13:AK13">
    <cfRule type="cellIs" dxfId="18" priority="19" stopIfTrue="1" operator="equal">
      <formula>3</formula>
    </cfRule>
  </conditionalFormatting>
  <conditionalFormatting sqref="X15:AK15">
    <cfRule type="cellIs" dxfId="17" priority="18" stopIfTrue="1" operator="equal">
      <formula>3</formula>
    </cfRule>
  </conditionalFormatting>
  <conditionalFormatting sqref="Z17:AK17">
    <cfRule type="cellIs" dxfId="16" priority="17" stopIfTrue="1" operator="equal">
      <formula>3</formula>
    </cfRule>
  </conditionalFormatting>
  <conditionalFormatting sqref="AB19:AK19">
    <cfRule type="cellIs" dxfId="15" priority="16" stopIfTrue="1" operator="equal">
      <formula>3</formula>
    </cfRule>
  </conditionalFormatting>
  <conditionalFormatting sqref="AD21:AK21">
    <cfRule type="cellIs" dxfId="14" priority="15" stopIfTrue="1" operator="equal">
      <formula>3</formula>
    </cfRule>
  </conditionalFormatting>
  <conditionalFormatting sqref="AF23:AK23">
    <cfRule type="cellIs" dxfId="13" priority="14" stopIfTrue="1" operator="equal">
      <formula>3</formula>
    </cfRule>
  </conditionalFormatting>
  <conditionalFormatting sqref="AH25:AK25">
    <cfRule type="cellIs" dxfId="12" priority="13" stopIfTrue="1" operator="equal">
      <formula>3</formula>
    </cfRule>
  </conditionalFormatting>
  <conditionalFormatting sqref="AJ27:AK27">
    <cfRule type="cellIs" dxfId="11" priority="12" stopIfTrue="1" operator="equal">
      <formula>3</formula>
    </cfRule>
  </conditionalFormatting>
  <conditionalFormatting sqref="N29:AI29">
    <cfRule type="cellIs" dxfId="10" priority="11" stopIfTrue="1" operator="equal">
      <formula>3</formula>
    </cfRule>
  </conditionalFormatting>
  <conditionalFormatting sqref="N27:AG27">
    <cfRule type="cellIs" dxfId="9" priority="10" stopIfTrue="1" operator="equal">
      <formula>3</formula>
    </cfRule>
  </conditionalFormatting>
  <conditionalFormatting sqref="N25:AE25">
    <cfRule type="cellIs" dxfId="8" priority="9" stopIfTrue="1" operator="equal">
      <formula>3</formula>
    </cfRule>
  </conditionalFormatting>
  <conditionalFormatting sqref="N23:AC23">
    <cfRule type="cellIs" dxfId="7" priority="8" stopIfTrue="1" operator="equal">
      <formula>3</formula>
    </cfRule>
  </conditionalFormatting>
  <conditionalFormatting sqref="N21:AA21">
    <cfRule type="cellIs" dxfId="6" priority="7" stopIfTrue="1" operator="equal">
      <formula>3</formula>
    </cfRule>
  </conditionalFormatting>
  <conditionalFormatting sqref="N19:Y19">
    <cfRule type="cellIs" dxfId="5" priority="6" stopIfTrue="1" operator="equal">
      <formula>3</formula>
    </cfRule>
  </conditionalFormatting>
  <conditionalFormatting sqref="N17:W17">
    <cfRule type="cellIs" dxfId="4" priority="5" stopIfTrue="1" operator="equal">
      <formula>3</formula>
    </cfRule>
  </conditionalFormatting>
  <conditionalFormatting sqref="N15:U15">
    <cfRule type="cellIs" dxfId="3" priority="4" stopIfTrue="1" operator="equal">
      <formula>3</formula>
    </cfRule>
  </conditionalFormatting>
  <conditionalFormatting sqref="N13:S13">
    <cfRule type="cellIs" dxfId="2" priority="3" stopIfTrue="1" operator="equal">
      <formula>3</formula>
    </cfRule>
  </conditionalFormatting>
  <conditionalFormatting sqref="N11:Q11">
    <cfRule type="cellIs" dxfId="1" priority="2" stopIfTrue="1" operator="equal">
      <formula>3</formula>
    </cfRule>
  </conditionalFormatting>
  <conditionalFormatting sqref="N9:O9">
    <cfRule type="cellIs" dxfId="0" priority="1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Dāmas "A"</vt:lpstr>
      <vt:lpstr>Dāmas "B"</vt:lpstr>
      <vt:lpstr>Dāmas "C"</vt:lpstr>
      <vt:lpstr>Dāmas "D"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Liana_v1</dc:creator>
  <cp:lastModifiedBy>Dace</cp:lastModifiedBy>
  <dcterms:created xsi:type="dcterms:W3CDTF">2020-10-04T06:46:53Z</dcterms:created>
  <dcterms:modified xsi:type="dcterms:W3CDTF">2020-10-04T10:03:12Z</dcterms:modified>
</cp:coreProperties>
</file>