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Tabula" sheetId="4" r:id="rId1"/>
    <sheet name="Kārtas" sheetId="2" state="hidden" r:id="rId2"/>
    <sheet name="Saraksts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4" l="1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I9" i="4" l="1"/>
  <c r="K11" i="4"/>
  <c r="I11" i="4"/>
  <c r="M13" i="4"/>
  <c r="K13" i="4"/>
  <c r="I13" i="4"/>
  <c r="O15" i="4"/>
  <c r="M15" i="4"/>
  <c r="K15" i="4"/>
  <c r="I15" i="4"/>
  <c r="Q17" i="4"/>
  <c r="O17" i="4"/>
  <c r="AU17" i="4" s="1"/>
  <c r="BB17" i="4" s="1"/>
  <c r="M17" i="4"/>
  <c r="K17" i="4"/>
  <c r="I17" i="4"/>
  <c r="S19" i="4"/>
  <c r="Q19" i="4"/>
  <c r="O19" i="4"/>
  <c r="AU19" i="4" s="1"/>
  <c r="BB19" i="4" s="1"/>
  <c r="M19" i="4"/>
  <c r="AT19" i="4" s="1"/>
  <c r="K19" i="4"/>
  <c r="I19" i="4"/>
  <c r="U21" i="4"/>
  <c r="AX21" i="4" s="1"/>
  <c r="S21" i="4"/>
  <c r="Q21" i="4"/>
  <c r="O21" i="4"/>
  <c r="M21" i="4"/>
  <c r="K21" i="4"/>
  <c r="I21" i="4"/>
  <c r="W23" i="4"/>
  <c r="U23" i="4"/>
  <c r="S23" i="4"/>
  <c r="Q23" i="4"/>
  <c r="O23" i="4"/>
  <c r="M23" i="4"/>
  <c r="K23" i="4"/>
  <c r="I23" i="4"/>
  <c r="Y25" i="4"/>
  <c r="W25" i="4"/>
  <c r="U25" i="4"/>
  <c r="S25" i="4"/>
  <c r="Q25" i="4"/>
  <c r="O25" i="4"/>
  <c r="AU25" i="4" s="1"/>
  <c r="M25" i="4"/>
  <c r="K25" i="4"/>
  <c r="I25" i="4"/>
  <c r="AA27" i="4"/>
  <c r="Y27" i="4"/>
  <c r="W27" i="4"/>
  <c r="U27" i="4"/>
  <c r="S27" i="4"/>
  <c r="Q27" i="4"/>
  <c r="O27" i="4"/>
  <c r="AU27" i="4" s="1"/>
  <c r="M27" i="4"/>
  <c r="K27" i="4"/>
  <c r="I27" i="4"/>
  <c r="AC29" i="4"/>
  <c r="AA29" i="4"/>
  <c r="Y29" i="4"/>
  <c r="W29" i="4"/>
  <c r="U29" i="4"/>
  <c r="S29" i="4"/>
  <c r="Q29" i="4"/>
  <c r="O29" i="4"/>
  <c r="M29" i="4"/>
  <c r="K29" i="4"/>
  <c r="I29" i="4"/>
  <c r="AR29" i="4" s="1"/>
  <c r="AE31" i="4"/>
  <c r="AC31" i="4"/>
  <c r="AA31" i="4"/>
  <c r="Y31" i="4"/>
  <c r="W31" i="4"/>
  <c r="U31" i="4"/>
  <c r="AX31" i="4" s="1"/>
  <c r="S31" i="4"/>
  <c r="Q31" i="4"/>
  <c r="AV31" i="4" s="1"/>
  <c r="O31" i="4"/>
  <c r="M31" i="4"/>
  <c r="K31" i="4"/>
  <c r="I31" i="4"/>
  <c r="AR31" i="4" s="1"/>
  <c r="AG33" i="4"/>
  <c r="BD33" i="4" s="1"/>
  <c r="AE33" i="4"/>
  <c r="BC33" i="4" s="1"/>
  <c r="AC33" i="4"/>
  <c r="AA33" i="4"/>
  <c r="Y33" i="4"/>
  <c r="W33" i="4"/>
  <c r="U33" i="4"/>
  <c r="S33" i="4"/>
  <c r="Q33" i="4"/>
  <c r="O33" i="4"/>
  <c r="M33" i="4"/>
  <c r="K33" i="4"/>
  <c r="I33" i="4"/>
  <c r="AI35" i="4"/>
  <c r="AG35" i="4"/>
  <c r="AE35" i="4"/>
  <c r="AC35" i="4"/>
  <c r="AA35" i="4"/>
  <c r="Y35" i="4"/>
  <c r="W35" i="4"/>
  <c r="U35" i="4"/>
  <c r="S35" i="4"/>
  <c r="Q35" i="4"/>
  <c r="O35" i="4"/>
  <c r="AU35" i="4" s="1"/>
  <c r="M35" i="4"/>
  <c r="K35" i="4"/>
  <c r="I35" i="4"/>
  <c r="AK37" i="4"/>
  <c r="AI37" i="4"/>
  <c r="AG37" i="4"/>
  <c r="AE37" i="4"/>
  <c r="AC37" i="4"/>
  <c r="AA37" i="4"/>
  <c r="Y37" i="4"/>
  <c r="W37" i="4"/>
  <c r="U37" i="4"/>
  <c r="S37" i="4"/>
  <c r="Q37" i="4"/>
  <c r="AV37" i="4" s="1"/>
  <c r="O37" i="4"/>
  <c r="M37" i="4"/>
  <c r="K37" i="4"/>
  <c r="I37" i="4"/>
  <c r="G37" i="4" s="1"/>
  <c r="AM35" i="4"/>
  <c r="AM33" i="4"/>
  <c r="AK33" i="4"/>
  <c r="AM31" i="4"/>
  <c r="AK31" i="4"/>
  <c r="AI31" i="4"/>
  <c r="AM29" i="4"/>
  <c r="AK29" i="4"/>
  <c r="AI29" i="4"/>
  <c r="AG29" i="4"/>
  <c r="AM27" i="4"/>
  <c r="AK27" i="4"/>
  <c r="AI27" i="4"/>
  <c r="AG27" i="4"/>
  <c r="AE27" i="4"/>
  <c r="AM25" i="4"/>
  <c r="BG25" i="4" s="1"/>
  <c r="AK25" i="4"/>
  <c r="AI25" i="4"/>
  <c r="AG25" i="4"/>
  <c r="AE25" i="4"/>
  <c r="AC25" i="4"/>
  <c r="AM23" i="4"/>
  <c r="AK23" i="4"/>
  <c r="AI23" i="4"/>
  <c r="AG23" i="4"/>
  <c r="AE23" i="4"/>
  <c r="AC23" i="4"/>
  <c r="AA23" i="4"/>
  <c r="AM21" i="4"/>
  <c r="AK21" i="4"/>
  <c r="AI21" i="4"/>
  <c r="AG21" i="4"/>
  <c r="AE21" i="4"/>
  <c r="AC21" i="4"/>
  <c r="AA21" i="4"/>
  <c r="Y21" i="4"/>
  <c r="AZ21" i="4" s="1"/>
  <c r="AM19" i="4"/>
  <c r="AK19" i="4"/>
  <c r="AI19" i="4"/>
  <c r="AG19" i="4"/>
  <c r="AE19" i="4"/>
  <c r="AC19" i="4"/>
  <c r="AA19" i="4"/>
  <c r="Y19" i="4"/>
  <c r="W19" i="4"/>
  <c r="AM17" i="4"/>
  <c r="AK17" i="4"/>
  <c r="AI17" i="4"/>
  <c r="AG17" i="4"/>
  <c r="AE17" i="4"/>
  <c r="BC17" i="4" s="1"/>
  <c r="AC17" i="4"/>
  <c r="AA17" i="4"/>
  <c r="Y17" i="4"/>
  <c r="W17" i="4"/>
  <c r="U17" i="4"/>
  <c r="AM15" i="4"/>
  <c r="AK15" i="4"/>
  <c r="BF15" i="4" s="1"/>
  <c r="AI15" i="4"/>
  <c r="BE15" i="4" s="1"/>
  <c r="AG15" i="4"/>
  <c r="AE15" i="4"/>
  <c r="BC15" i="4" s="1"/>
  <c r="AC15" i="4"/>
  <c r="AA15" i="4"/>
  <c r="Y15" i="4"/>
  <c r="W15" i="4"/>
  <c r="U15" i="4"/>
  <c r="S15" i="4"/>
  <c r="AW15" i="4" s="1"/>
  <c r="AM13" i="4"/>
  <c r="AK13" i="4"/>
  <c r="AI13" i="4"/>
  <c r="AG13" i="4"/>
  <c r="AE13" i="4"/>
  <c r="AC13" i="4"/>
  <c r="AA13" i="4"/>
  <c r="Y13" i="4"/>
  <c r="W13" i="4"/>
  <c r="U13" i="4"/>
  <c r="S13" i="4"/>
  <c r="Q13" i="4"/>
  <c r="AM11" i="4"/>
  <c r="AK11" i="4"/>
  <c r="BF11" i="4" s="1"/>
  <c r="AI11" i="4"/>
  <c r="AG11" i="4"/>
  <c r="AE11" i="4"/>
  <c r="AC11" i="4"/>
  <c r="AA11" i="4"/>
  <c r="BA11" i="4" s="1"/>
  <c r="Y11" i="4"/>
  <c r="AZ11" i="4" s="1"/>
  <c r="W11" i="4"/>
  <c r="U11" i="4"/>
  <c r="S11" i="4"/>
  <c r="Q11" i="4"/>
  <c r="O11" i="4"/>
  <c r="AM9" i="4"/>
  <c r="AK9" i="4"/>
  <c r="AI9" i="4"/>
  <c r="BE9" i="4" s="1"/>
  <c r="AG9" i="4"/>
  <c r="AE9" i="4"/>
  <c r="BC9" i="4" s="1"/>
  <c r="AC9" i="4"/>
  <c r="AA9" i="4"/>
  <c r="BA9" i="4" s="1"/>
  <c r="Y9" i="4"/>
  <c r="W9" i="4"/>
  <c r="AY9" i="4" s="1"/>
  <c r="U9" i="4"/>
  <c r="S9" i="4"/>
  <c r="Q9" i="4"/>
  <c r="O9" i="4"/>
  <c r="M9" i="4"/>
  <c r="AM7" i="4"/>
  <c r="AK7" i="4"/>
  <c r="AI7" i="4"/>
  <c r="AG7" i="4"/>
  <c r="AE7" i="4"/>
  <c r="AC7" i="4"/>
  <c r="AA7" i="4"/>
  <c r="Y7" i="4"/>
  <c r="AZ7" i="4" s="1"/>
  <c r="W7" i="4"/>
  <c r="U7" i="4"/>
  <c r="S7" i="4"/>
  <c r="Q7" i="4"/>
  <c r="O7" i="4"/>
  <c r="M7" i="4"/>
  <c r="K7" i="4"/>
  <c r="G9" i="4"/>
  <c r="AV9" i="4" s="1"/>
  <c r="AP38" i="4"/>
  <c r="AO38" i="4"/>
  <c r="AP8" i="4"/>
  <c r="AO8" i="4"/>
  <c r="AP36" i="4"/>
  <c r="AO36" i="4"/>
  <c r="AP34" i="4"/>
  <c r="AO34" i="4"/>
  <c r="AP32" i="4"/>
  <c r="AO32" i="4"/>
  <c r="AP30" i="4"/>
  <c r="AO30" i="4"/>
  <c r="AP28" i="4"/>
  <c r="AO28" i="4"/>
  <c r="AO27" i="4" s="1"/>
  <c r="AP26" i="4"/>
  <c r="AO26" i="4"/>
  <c r="AO25" i="4" s="1"/>
  <c r="AP24" i="4"/>
  <c r="AO24" i="4"/>
  <c r="AP22" i="4"/>
  <c r="AO22" i="4"/>
  <c r="AP20" i="4"/>
  <c r="AO20" i="4"/>
  <c r="AP18" i="4"/>
  <c r="AO18" i="4"/>
  <c r="AP16" i="4"/>
  <c r="AO16" i="4"/>
  <c r="AP14" i="4"/>
  <c r="AO14" i="4"/>
  <c r="AP12" i="4"/>
  <c r="AO12" i="4"/>
  <c r="AP10" i="4"/>
  <c r="AO10" i="4"/>
  <c r="AY25" i="4"/>
  <c r="AU29" i="4"/>
  <c r="AY33" i="4"/>
  <c r="BE37" i="4"/>
  <c r="AZ37" i="4"/>
  <c r="BF23" i="4"/>
  <c r="BC19" i="4"/>
  <c r="BE17" i="4"/>
  <c r="BE11" i="4"/>
  <c r="BF9" i="4"/>
  <c r="AX9" i="4"/>
  <c r="AZ15" i="4"/>
  <c r="N113" i="2"/>
  <c r="E39" i="4"/>
  <c r="M291" i="2"/>
  <c r="I291" i="2"/>
  <c r="E291" i="2"/>
  <c r="A291" i="2"/>
  <c r="M281" i="2"/>
  <c r="I281" i="2"/>
  <c r="E281" i="2"/>
  <c r="A281" i="2"/>
  <c r="M271" i="2"/>
  <c r="I271" i="2"/>
  <c r="E271" i="2"/>
  <c r="A271" i="2"/>
  <c r="M261" i="2"/>
  <c r="I261" i="2"/>
  <c r="E261" i="2"/>
  <c r="A261" i="2"/>
  <c r="M251" i="2"/>
  <c r="I251" i="2"/>
  <c r="E251" i="2"/>
  <c r="A251" i="2"/>
  <c r="M241" i="2"/>
  <c r="I241" i="2"/>
  <c r="E241" i="2"/>
  <c r="A241" i="2"/>
  <c r="M231" i="2"/>
  <c r="I231" i="2"/>
  <c r="E231" i="2"/>
  <c r="A231" i="2"/>
  <c r="M221" i="2"/>
  <c r="I221" i="2"/>
  <c r="E221" i="2"/>
  <c r="A221" i="2"/>
  <c r="M211" i="2"/>
  <c r="I211" i="2"/>
  <c r="E211" i="2"/>
  <c r="A211" i="2"/>
  <c r="M201" i="2"/>
  <c r="I201" i="2"/>
  <c r="E201" i="2"/>
  <c r="A201" i="2"/>
  <c r="M191" i="2"/>
  <c r="I191" i="2"/>
  <c r="E191" i="2"/>
  <c r="A191" i="2"/>
  <c r="M181" i="2"/>
  <c r="I181" i="2"/>
  <c r="E181" i="2"/>
  <c r="A181" i="2"/>
  <c r="M171" i="2"/>
  <c r="I171" i="2"/>
  <c r="E171" i="2"/>
  <c r="A171" i="2"/>
  <c r="M161" i="2"/>
  <c r="I161" i="2"/>
  <c r="E161" i="2"/>
  <c r="A161" i="2"/>
  <c r="M151" i="2"/>
  <c r="I151" i="2"/>
  <c r="E151" i="2"/>
  <c r="A151" i="2"/>
  <c r="M141" i="2"/>
  <c r="I141" i="2"/>
  <c r="E141" i="2"/>
  <c r="A141" i="2"/>
  <c r="M131" i="2"/>
  <c r="I131" i="2"/>
  <c r="E131" i="2"/>
  <c r="A131" i="2"/>
  <c r="M121" i="2"/>
  <c r="I121" i="2"/>
  <c r="E121" i="2"/>
  <c r="A121" i="2"/>
  <c r="M111" i="2"/>
  <c r="I111" i="2"/>
  <c r="E111" i="2"/>
  <c r="A111" i="2"/>
  <c r="M101" i="2"/>
  <c r="I101" i="2"/>
  <c r="E101" i="2"/>
  <c r="A101" i="2"/>
  <c r="M91" i="2"/>
  <c r="I91" i="2"/>
  <c r="E91" i="2"/>
  <c r="A91" i="2"/>
  <c r="M81" i="2"/>
  <c r="I81" i="2"/>
  <c r="E81" i="2"/>
  <c r="A81" i="2"/>
  <c r="M71" i="2"/>
  <c r="I71" i="2"/>
  <c r="E71" i="2"/>
  <c r="A71" i="2"/>
  <c r="M61" i="2"/>
  <c r="I61" i="2"/>
  <c r="E61" i="2"/>
  <c r="A61" i="2"/>
  <c r="M51" i="2"/>
  <c r="I51" i="2"/>
  <c r="E51" i="2"/>
  <c r="A51" i="2"/>
  <c r="M41" i="2"/>
  <c r="I41" i="2"/>
  <c r="E41" i="2"/>
  <c r="A41" i="2"/>
  <c r="M31" i="2"/>
  <c r="I31" i="2"/>
  <c r="E31" i="2"/>
  <c r="A31" i="2"/>
  <c r="M21" i="2"/>
  <c r="I21" i="2"/>
  <c r="E21" i="2"/>
  <c r="A21" i="2"/>
  <c r="M11" i="2"/>
  <c r="I11" i="2"/>
  <c r="E11" i="2"/>
  <c r="A11" i="2"/>
  <c r="M1" i="2"/>
  <c r="I1" i="2"/>
  <c r="E1" i="2"/>
  <c r="A1" i="2"/>
  <c r="AW19" i="4"/>
  <c r="N293" i="2"/>
  <c r="L293" i="2"/>
  <c r="J293" i="2"/>
  <c r="H293" i="2"/>
  <c r="F293" i="2"/>
  <c r="D293" i="2"/>
  <c r="B293" i="2"/>
  <c r="P283" i="2"/>
  <c r="N283" i="2"/>
  <c r="L283" i="2"/>
  <c r="J283" i="2"/>
  <c r="H283" i="2"/>
  <c r="F283" i="2"/>
  <c r="D283" i="2"/>
  <c r="B283" i="2"/>
  <c r="P273" i="2"/>
  <c r="N273" i="2"/>
  <c r="L273" i="2"/>
  <c r="J273" i="2"/>
  <c r="H273" i="2"/>
  <c r="F273" i="2"/>
  <c r="D273" i="2"/>
  <c r="B273" i="2"/>
  <c r="P263" i="2"/>
  <c r="L263" i="2"/>
  <c r="J263" i="2"/>
  <c r="H263" i="2"/>
  <c r="F263" i="2"/>
  <c r="D263" i="2"/>
  <c r="B263" i="2"/>
  <c r="N253" i="2"/>
  <c r="L253" i="2"/>
  <c r="J253" i="2"/>
  <c r="H253" i="2"/>
  <c r="F253" i="2"/>
  <c r="D253" i="2"/>
  <c r="B253" i="2"/>
  <c r="P243" i="2"/>
  <c r="N243" i="2"/>
  <c r="L243" i="2"/>
  <c r="J243" i="2"/>
  <c r="H243" i="2"/>
  <c r="F243" i="2"/>
  <c r="D243" i="2"/>
  <c r="B243" i="2"/>
  <c r="P233" i="2"/>
  <c r="N233" i="2"/>
  <c r="L233" i="2"/>
  <c r="J233" i="2"/>
  <c r="H233" i="2"/>
  <c r="F233" i="2"/>
  <c r="D233" i="2"/>
  <c r="B233" i="2"/>
  <c r="P223" i="2"/>
  <c r="N223" i="2"/>
  <c r="L223" i="2"/>
  <c r="H223" i="2"/>
  <c r="F223" i="2"/>
  <c r="D223" i="2"/>
  <c r="B223" i="2"/>
  <c r="P213" i="2"/>
  <c r="N213" i="2"/>
  <c r="L213" i="2"/>
  <c r="J213" i="2"/>
  <c r="H213" i="2"/>
  <c r="F213" i="2"/>
  <c r="D213" i="2"/>
  <c r="B213" i="2"/>
  <c r="P203" i="2"/>
  <c r="N203" i="2"/>
  <c r="L203" i="2"/>
  <c r="J203" i="2"/>
  <c r="F203" i="2"/>
  <c r="D203" i="2"/>
  <c r="B203" i="2"/>
  <c r="P193" i="2"/>
  <c r="N193" i="2"/>
  <c r="L193" i="2"/>
  <c r="H193" i="2"/>
  <c r="F193" i="2"/>
  <c r="D193" i="2"/>
  <c r="B193" i="2"/>
  <c r="P183" i="2"/>
  <c r="N183" i="2"/>
  <c r="L183" i="2"/>
  <c r="J183" i="2"/>
  <c r="H183" i="2"/>
  <c r="F183" i="2"/>
  <c r="D183" i="2"/>
  <c r="B183" i="2"/>
  <c r="P173" i="2"/>
  <c r="N173" i="2"/>
  <c r="J173" i="2"/>
  <c r="H173" i="2"/>
  <c r="F173" i="2"/>
  <c r="D173" i="2"/>
  <c r="B173" i="2"/>
  <c r="P163" i="2"/>
  <c r="N163" i="2"/>
  <c r="L163" i="2"/>
  <c r="J163" i="2"/>
  <c r="H163" i="2"/>
  <c r="F163" i="2"/>
  <c r="D163" i="2"/>
  <c r="B163" i="2"/>
  <c r="P153" i="2"/>
  <c r="N153" i="2"/>
  <c r="L153" i="2"/>
  <c r="J153" i="2"/>
  <c r="H153" i="2"/>
  <c r="F153" i="2"/>
  <c r="D153" i="2"/>
  <c r="P143" i="2"/>
  <c r="N143" i="2"/>
  <c r="L143" i="2"/>
  <c r="J143" i="2"/>
  <c r="H143" i="2"/>
  <c r="F143" i="2"/>
  <c r="D143" i="2"/>
  <c r="B143" i="2"/>
  <c r="P133" i="2"/>
  <c r="N133" i="2"/>
  <c r="L133" i="2"/>
  <c r="J133" i="2"/>
  <c r="H133" i="2"/>
  <c r="F133" i="2"/>
  <c r="D133" i="2"/>
  <c r="B133" i="2"/>
  <c r="N123" i="2"/>
  <c r="L123" i="2"/>
  <c r="J123" i="2"/>
  <c r="H123" i="2"/>
  <c r="F123" i="2"/>
  <c r="D123" i="2"/>
  <c r="B123" i="2"/>
  <c r="P113" i="2"/>
  <c r="L113" i="2"/>
  <c r="J113" i="2"/>
  <c r="H113" i="2"/>
  <c r="F113" i="2"/>
  <c r="D113" i="2"/>
  <c r="B113" i="2"/>
  <c r="P103" i="2"/>
  <c r="N103" i="2"/>
  <c r="L103" i="2"/>
  <c r="J103" i="2"/>
  <c r="H103" i="2"/>
  <c r="F103" i="2"/>
  <c r="D103" i="2"/>
  <c r="P93" i="2"/>
  <c r="N93" i="2"/>
  <c r="L93" i="2"/>
  <c r="J93" i="2"/>
  <c r="H93" i="2"/>
  <c r="F93" i="2"/>
  <c r="D93" i="2"/>
  <c r="B93" i="2"/>
  <c r="P83" i="2"/>
  <c r="N83" i="2"/>
  <c r="J83" i="2"/>
  <c r="H83" i="2"/>
  <c r="F83" i="2"/>
  <c r="D83" i="2"/>
  <c r="B83" i="2"/>
  <c r="P73" i="2"/>
  <c r="N73" i="2"/>
  <c r="L73" i="2"/>
  <c r="J73" i="2"/>
  <c r="H73" i="2"/>
  <c r="D73" i="2"/>
  <c r="B73" i="2"/>
  <c r="P63" i="2"/>
  <c r="N63" i="2"/>
  <c r="L63" i="2"/>
  <c r="J63" i="2"/>
  <c r="H63" i="2"/>
  <c r="F63" i="2"/>
  <c r="D63" i="2"/>
  <c r="B63" i="2"/>
  <c r="P53" i="2"/>
  <c r="N53" i="2"/>
  <c r="L53" i="2"/>
  <c r="J53" i="2"/>
  <c r="H53" i="2"/>
  <c r="F53" i="2"/>
  <c r="D53" i="2"/>
  <c r="B53" i="2"/>
  <c r="P43" i="2"/>
  <c r="N43" i="2"/>
  <c r="L43" i="2"/>
  <c r="J43" i="2"/>
  <c r="F43" i="2"/>
  <c r="D43" i="2"/>
  <c r="B43" i="2"/>
  <c r="P33" i="2"/>
  <c r="N33" i="2"/>
  <c r="L33" i="2"/>
  <c r="J33" i="2"/>
  <c r="H33" i="2"/>
  <c r="D33" i="2"/>
  <c r="B33" i="2"/>
  <c r="P23" i="2"/>
  <c r="N23" i="2"/>
  <c r="L23" i="2"/>
  <c r="J23" i="2"/>
  <c r="H23" i="2"/>
  <c r="F23" i="2"/>
  <c r="D23" i="2"/>
  <c r="B23" i="2"/>
  <c r="P13" i="2"/>
  <c r="N13" i="2"/>
  <c r="L13" i="2"/>
  <c r="J13" i="2"/>
  <c r="H13" i="2"/>
  <c r="F13" i="2"/>
  <c r="D13" i="2"/>
  <c r="B13" i="2"/>
  <c r="P3" i="2"/>
  <c r="N3" i="2"/>
  <c r="L3" i="2"/>
  <c r="J3" i="2"/>
  <c r="H3" i="2"/>
  <c r="F3" i="2"/>
  <c r="D3" i="2"/>
  <c r="P293" i="2"/>
  <c r="N263" i="2"/>
  <c r="P253" i="2"/>
  <c r="J223" i="2"/>
  <c r="H203" i="2"/>
  <c r="L173" i="2"/>
  <c r="B153" i="2"/>
  <c r="P123" i="2"/>
  <c r="B103" i="2"/>
  <c r="L83" i="2"/>
  <c r="F73" i="2"/>
  <c r="H43" i="2"/>
  <c r="J193" i="2"/>
  <c r="F33" i="2"/>
  <c r="B3" i="2"/>
  <c r="BC27" i="4"/>
  <c r="BD23" i="4"/>
  <c r="BA15" i="4"/>
  <c r="BG31" i="4"/>
  <c r="BC21" i="4"/>
  <c r="BG27" i="4"/>
  <c r="AR17" i="4"/>
  <c r="BC37" i="4"/>
  <c r="AU37" i="4"/>
  <c r="AW37" i="4"/>
  <c r="AW25" i="4"/>
  <c r="AU15" i="4"/>
  <c r="BB15" i="4" s="1"/>
  <c r="BD13" i="4"/>
  <c r="AW9" i="4"/>
  <c r="AU9" i="4"/>
  <c r="BB9" i="4" s="1"/>
  <c r="BG9" i="4"/>
  <c r="AZ9" i="4"/>
  <c r="BD9" i="4"/>
  <c r="AR25" i="4"/>
  <c r="AW11" i="4"/>
  <c r="AY11" i="4"/>
  <c r="AR11" i="4"/>
  <c r="AR33" i="4"/>
  <c r="BC31" i="4"/>
  <c r="BB31" i="4"/>
  <c r="AS33" i="4"/>
  <c r="AZ33" i="4"/>
  <c r="AU21" i="4"/>
  <c r="BB21" i="4" s="1"/>
  <c r="AR13" i="4"/>
  <c r="BE35" i="4"/>
  <c r="AZ27" i="4"/>
  <c r="BA27" i="4"/>
  <c r="AR27" i="4"/>
  <c r="AU33" i="4"/>
  <c r="BB33" i="4"/>
  <c r="BG35" i="4"/>
  <c r="AR35" i="4"/>
  <c r="AO9" i="4"/>
  <c r="BA37" i="4" l="1"/>
  <c r="BF37" i="4"/>
  <c r="AX37" i="4"/>
  <c r="AS37" i="4"/>
  <c r="AT37" i="4"/>
  <c r="BD37" i="4"/>
  <c r="BB37" i="4"/>
  <c r="AR37" i="4"/>
  <c r="AT9" i="4"/>
  <c r="AO29" i="4"/>
  <c r="AO33" i="4"/>
  <c r="AO7" i="4"/>
  <c r="G11" i="4"/>
  <c r="G35" i="4"/>
  <c r="G21" i="4"/>
  <c r="G23" i="4"/>
  <c r="AX23" i="4" s="1"/>
  <c r="AO11" i="4"/>
  <c r="AO13" i="4"/>
  <c r="AO21" i="4"/>
  <c r="AO23" i="4"/>
  <c r="G15" i="4"/>
  <c r="AY15" i="4" s="1"/>
  <c r="AO37" i="4"/>
  <c r="AO35" i="4"/>
  <c r="AO31" i="4"/>
  <c r="AO17" i="4"/>
  <c r="AO19" i="4"/>
  <c r="AO15" i="4"/>
  <c r="G13" i="4"/>
  <c r="AZ13" i="4" s="1"/>
  <c r="G19" i="4"/>
  <c r="AY19" i="4" s="1"/>
  <c r="AR23" i="4"/>
  <c r="G25" i="4"/>
  <c r="AV25" i="4" s="1"/>
  <c r="G27" i="4"/>
  <c r="AV27" i="4" s="1"/>
  <c r="G29" i="4"/>
  <c r="G31" i="4"/>
  <c r="AT31" i="4" s="1"/>
  <c r="G33" i="4"/>
  <c r="AY37" i="4"/>
  <c r="AZ19" i="4"/>
  <c r="G17" i="4"/>
  <c r="G7" i="4"/>
  <c r="BF7" i="4" s="1"/>
  <c r="BA29" i="4"/>
  <c r="AR9" i="4"/>
  <c r="AX11" i="4" l="1"/>
  <c r="BD11" i="4"/>
  <c r="AS29" i="4"/>
  <c r="AT29" i="4"/>
  <c r="BC11" i="4"/>
  <c r="AW21" i="4"/>
  <c r="BG21" i="4"/>
  <c r="AZ17" i="4"/>
  <c r="BA17" i="4"/>
  <c r="BB13" i="4"/>
  <c r="BC13" i="4"/>
  <c r="AV23" i="4"/>
  <c r="AW23" i="4"/>
  <c r="BF31" i="4"/>
  <c r="AS31" i="4"/>
  <c r="AS27" i="4"/>
  <c r="AT27" i="4"/>
  <c r="BD7" i="4"/>
  <c r="BE7" i="4"/>
  <c r="AV19" i="4"/>
  <c r="BG19" i="4"/>
  <c r="AX17" i="4"/>
  <c r="AY17" i="4"/>
  <c r="AY13" i="4"/>
  <c r="BA13" i="4"/>
  <c r="BG33" i="4"/>
  <c r="BF33" i="4"/>
  <c r="BF25" i="4"/>
  <c r="AT25" i="4"/>
  <c r="AT21" i="4"/>
  <c r="AV21" i="4"/>
  <c r="BA7" i="4"/>
  <c r="BC7" i="4"/>
  <c r="BC35" i="4"/>
  <c r="BD35" i="4"/>
  <c r="AT23" i="4"/>
  <c r="AU23" i="4"/>
  <c r="AS25" i="4"/>
  <c r="AV17" i="4"/>
  <c r="BG17" i="4"/>
  <c r="BA31" i="4"/>
  <c r="BE31" i="4"/>
  <c r="BE29" i="4"/>
  <c r="BF29" i="4"/>
  <c r="BG15" i="4"/>
  <c r="AX15" i="4"/>
  <c r="BE23" i="4"/>
  <c r="AS23" i="4"/>
  <c r="BE27" i="4"/>
  <c r="BF27" i="4"/>
  <c r="BA35" i="4"/>
  <c r="BB35" i="4"/>
  <c r="AW13" i="4"/>
  <c r="AX13" i="4"/>
  <c r="BG29" i="4"/>
  <c r="BD29" i="4"/>
  <c r="AR21" i="4"/>
  <c r="AS21" i="4"/>
  <c r="AX35" i="4"/>
  <c r="AZ35" i="4"/>
  <c r="AS17" i="4"/>
  <c r="AT17" i="4"/>
  <c r="AR19" i="4"/>
  <c r="AS19" i="4"/>
  <c r="AX7" i="4"/>
  <c r="AY7" i="4"/>
  <c r="AY27" i="4"/>
  <c r="BD27" i="4"/>
  <c r="BG13" i="4"/>
  <c r="AV13" i="4"/>
  <c r="BD25" i="4"/>
  <c r="BE25" i="4"/>
  <c r="AX33" i="4"/>
  <c r="BA33" i="4"/>
  <c r="AU11" i="4"/>
  <c r="BB11" i="4" s="1"/>
  <c r="AV11" i="4"/>
  <c r="AS15" i="4"/>
  <c r="AT15" i="4"/>
  <c r="AZ29" i="4"/>
  <c r="BB29" i="4"/>
  <c r="AY35" i="4"/>
  <c r="BE21" i="4"/>
  <c r="BF21" i="4"/>
  <c r="AS13" i="4"/>
  <c r="AT13" i="4"/>
  <c r="BE19" i="4"/>
  <c r="BF19" i="4"/>
  <c r="BB25" i="4"/>
  <c r="BC25" i="4"/>
  <c r="AY31" i="4"/>
  <c r="AZ31" i="4"/>
  <c r="AV7" i="4"/>
  <c r="AW7" i="4"/>
  <c r="AS11" i="4"/>
  <c r="BG11" i="4"/>
  <c r="AV35" i="4"/>
  <c r="AW35" i="4"/>
  <c r="BD17" i="4"/>
  <c r="BF17" i="4"/>
  <c r="BA21" i="4"/>
  <c r="BD21" i="4"/>
  <c r="BD15" i="4"/>
  <c r="AR15" i="4"/>
  <c r="AR39" i="4" s="1"/>
  <c r="H7" i="4" s="1"/>
  <c r="BA23" i="4"/>
  <c r="BC23" i="4"/>
  <c r="BB23" i="4"/>
  <c r="AX29" i="4"/>
  <c r="AY29" i="4"/>
  <c r="AT33" i="4"/>
  <c r="AW33" i="4"/>
  <c r="BA19" i="4"/>
  <c r="BD19" i="4"/>
  <c r="BD39" i="4" s="1"/>
  <c r="H31" i="4" s="1"/>
  <c r="AT7" i="4"/>
  <c r="AU7" i="4"/>
  <c r="BB7" i="4" s="1"/>
  <c r="BB39" i="4" s="1"/>
  <c r="H27" i="4" s="1"/>
  <c r="AU31" i="4"/>
  <c r="AW31" i="4"/>
  <c r="BE13" i="4"/>
  <c r="BF13" i="4"/>
  <c r="BF39" i="4" s="1"/>
  <c r="H35" i="4" s="1"/>
  <c r="AV33" i="4"/>
  <c r="AX25" i="4"/>
  <c r="AZ25" i="4"/>
  <c r="BA39" i="4"/>
  <c r="H25" i="4" s="1"/>
  <c r="AW27" i="4"/>
  <c r="AX27" i="4"/>
  <c r="AX39" i="4" s="1"/>
  <c r="H19" i="4" s="1"/>
  <c r="AS35" i="4"/>
  <c r="AT35" i="4"/>
  <c r="AT39" i="4" s="1"/>
  <c r="H11" i="4" s="1"/>
  <c r="AV29" i="4"/>
  <c r="AW29" i="4"/>
  <c r="AW39" i="4" s="1"/>
  <c r="H17" i="4" s="1"/>
  <c r="BG7" i="4"/>
  <c r="AS7" i="4"/>
  <c r="AS39" i="4" s="1"/>
  <c r="H9" i="4" s="1"/>
  <c r="AY23" i="4"/>
  <c r="AY39" i="4" s="1"/>
  <c r="H21" i="4" s="1"/>
  <c r="BG23" i="4"/>
  <c r="AZ39" i="4"/>
  <c r="H23" i="4" s="1"/>
  <c r="BG39" i="4" l="1"/>
  <c r="H37" i="4" s="1"/>
  <c r="AV39" i="4"/>
  <c r="H15" i="4" s="1"/>
  <c r="BE39" i="4"/>
  <c r="H33" i="4" s="1"/>
  <c r="AU39" i="4"/>
  <c r="H13" i="4" s="1"/>
  <c r="BC39" i="4"/>
  <c r="H29" i="4" s="1"/>
</calcChain>
</file>

<file path=xl/sharedStrings.xml><?xml version="1.0" encoding="utf-8"?>
<sst xmlns="http://schemas.openxmlformats.org/spreadsheetml/2006/main" count="917" uniqueCount="167">
  <si>
    <t>x</t>
  </si>
  <si>
    <t>P</t>
  </si>
  <si>
    <t>V</t>
  </si>
  <si>
    <t xml:space="preserve"> 18.04.2009.Ķekavā</t>
  </si>
  <si>
    <t>Vienāds ar</t>
  </si>
  <si>
    <t>Nr.</t>
  </si>
  <si>
    <t>Kārta Nr. 1  Galds Nr. 2</t>
  </si>
  <si>
    <t>Kārta Nr. 1  Galds Nr. 3</t>
  </si>
  <si>
    <t>Kārta Nr. 1  Galds Nr. 5</t>
  </si>
  <si>
    <t>Kārta Nr. 1  Galds Nr. 6</t>
  </si>
  <si>
    <t>Kārta Nr. 1  Galds Nr. 1</t>
  </si>
  <si>
    <t>Kārta Nr. 2  Galds Nr. 6</t>
  </si>
  <si>
    <t>Kārta Nr. 2  Galds Nr. 2</t>
  </si>
  <si>
    <t>Kārta Nr. 2  Galds Nr. 3</t>
  </si>
  <si>
    <t>Kārta Nr. 2  Galds Nr. 4</t>
  </si>
  <si>
    <t>Kārta Nr. 2  Galds Nr. 5</t>
  </si>
  <si>
    <t>Kārta Nr. 2  Galds Nr. 1</t>
  </si>
  <si>
    <t>Kārta Nr. 2  Galds Nr. 7</t>
  </si>
  <si>
    <t>Kārta Nr. 3  Galds Nr. 2</t>
  </si>
  <si>
    <t>Kārta Nr. 3  Galds Nr. 3</t>
  </si>
  <si>
    <t>Kārta Nr. 3  Galds Nr. 4</t>
  </si>
  <si>
    <t>Kārta Nr. 3  Galds Nr. 1</t>
  </si>
  <si>
    <t>Kārta Nr. 4  Galds Nr. 4</t>
  </si>
  <si>
    <t>Kārta Nr. 4  Galds Nr. 2</t>
  </si>
  <si>
    <t>Kārta Nr. 4  Galds Nr. 3</t>
  </si>
  <si>
    <t>Kārta Nr. 4  Galds Nr. 1</t>
  </si>
  <si>
    <t>Kārta Nr. 4  Galds Nr. 5</t>
  </si>
  <si>
    <t>Kārta Nr. 4  Galds Nr. 6</t>
  </si>
  <si>
    <t>Kārta Nr. 4  Galds Nr. 7</t>
  </si>
  <si>
    <t>Kārta Nr. 5  Galds Nr. 3</t>
  </si>
  <si>
    <t>Kārta Nr. 5  Galds Nr. 2</t>
  </si>
  <si>
    <t>Kārta Nr. 5  Galds Nr. 1</t>
  </si>
  <si>
    <t>Kārta Nr. 5  Galds Nr. 4</t>
  </si>
  <si>
    <t>Kārta Nr. 5  Galds Nr. 5</t>
  </si>
  <si>
    <t>Kārta Nr. 5  Galds Nr. 6</t>
  </si>
  <si>
    <t>Kārta Nr. 5  Galds Nr. 7</t>
  </si>
  <si>
    <t>Kārta Nr. 6  Galds Nr. 2</t>
  </si>
  <si>
    <t>Kārta Nr. 6  Galds Nr. 1</t>
  </si>
  <si>
    <t>Kārta Nr. 6  Galds Nr. 4</t>
  </si>
  <si>
    <t>Kārta Nr. 6  Galds Nr. 5</t>
  </si>
  <si>
    <t>Kārta Nr. 7  Galds Nr. 2</t>
  </si>
  <si>
    <t>Kārta Nr. 7  Galds Nr. 3</t>
  </si>
  <si>
    <t>Kārta Nr. 7  Galds Nr. 4</t>
  </si>
  <si>
    <t>Kārta Nr. 7  Galds Nr. 5</t>
  </si>
  <si>
    <t>Kārta Nr. 7  Galds Nr. 6</t>
  </si>
  <si>
    <t>Kārta Nr. 8  Galds Nr. 2</t>
  </si>
  <si>
    <t>Kārta Nr. 8  Galds Nr. 1</t>
  </si>
  <si>
    <t>Kārta Nr. 8  Galds Nr. 3</t>
  </si>
  <si>
    <t>Kārta Nr. 8  Galds Nr. 4</t>
  </si>
  <si>
    <t>Kārta Nr. 8  Galds Nr. 5</t>
  </si>
  <si>
    <t>Kārta Nr. 8  Galds Nr. 6</t>
  </si>
  <si>
    <t>Kārta Nr. 8  Galds Nr. 7</t>
  </si>
  <si>
    <t>Kārta Nr. 9  Galds Nr. 3</t>
  </si>
  <si>
    <t>Kārta Nr. 9  Galds Nr. 2</t>
  </si>
  <si>
    <t>Kārta Nr. 9  Galds Nr. 1</t>
  </si>
  <si>
    <t>Kārta Nr. 9  Galds Nr. 4</t>
  </si>
  <si>
    <t>Kārta Nr. 9  Galds Nr. 5</t>
  </si>
  <si>
    <t>Kārta Nr. 9  Galds Nr. 6</t>
  </si>
  <si>
    <t>Kārta Nr. 9  Galds Nr. 7</t>
  </si>
  <si>
    <t>Kārta Nr. 10  Galds Nr. 3</t>
  </si>
  <si>
    <t>Kārta Nr. 10  Galds Nr. 1</t>
  </si>
  <si>
    <t>Kārta Nr. 10  Galds Nr. 5</t>
  </si>
  <si>
    <t>Kārta Nr. 11  Galds Nr. 5</t>
  </si>
  <si>
    <t>Kārta Nr. 11  Galds Nr. 2</t>
  </si>
  <si>
    <t>Kārta Nr. 11  Galds Nr. 3</t>
  </si>
  <si>
    <t>Kārta Nr. 11  Galds Nr. 4</t>
  </si>
  <si>
    <t>Kārta Nr. 11  Galds Nr. 1</t>
  </si>
  <si>
    <t>Kārta Nr. 11  Galds Nr. 7</t>
  </si>
  <si>
    <t>Kārta Nr. 12  Galds Nr. 6</t>
  </si>
  <si>
    <t>Kārta Nr. 12  Galds Nr. 3</t>
  </si>
  <si>
    <t>Kārta Nr. 12  Galds Nr. 5</t>
  </si>
  <si>
    <t>Kārta Nr. 12  Galds Nr. 1</t>
  </si>
  <si>
    <t>Kārta Nr. 10  Galds Nr. 6</t>
  </si>
  <si>
    <t>Kārta Nr. 1  Galds Nr. 8</t>
  </si>
  <si>
    <t>Kārta Nr. 2  Galds Nr. 8</t>
  </si>
  <si>
    <t>Kārta Nr. 3  Galds Nr. 7</t>
  </si>
  <si>
    <t>Kārta Nr. 3  Galds Nr. 8</t>
  </si>
  <si>
    <t>Kārta Nr. 4  Galds Nr. 8</t>
  </si>
  <si>
    <t>Kārta Nr. 5  Galds Nr. 8</t>
  </si>
  <si>
    <t>Kārta Nr. 6  Galds Nr. 8</t>
  </si>
  <si>
    <t>Kārta Nr. 7  Galds Nr. 1</t>
  </si>
  <si>
    <t>Kārta Nr. 7  Galds Nr. 8</t>
  </si>
  <si>
    <t>Kārta Nr. 8  Galds Nr. 8</t>
  </si>
  <si>
    <t>Kārta Nr. 9  Galds Nr. 8</t>
  </si>
  <si>
    <t>Kārta Nr. 11  Galds Nr. 6</t>
  </si>
  <si>
    <t>Kārta Nr. 11  Galds Nr. 8</t>
  </si>
  <si>
    <t>Kārta Nr. 13  Galds Nr. 2</t>
  </si>
  <si>
    <t>Kārta Nr. 13  Galds Nr. 3</t>
  </si>
  <si>
    <t>Kārta Nr. 13  Galds Nr. 5</t>
  </si>
  <si>
    <t>Kārta Nr. 13  Galds Nr. 7</t>
  </si>
  <si>
    <t>Kārta Nr. 14  Galds Nr. 2</t>
  </si>
  <si>
    <t>Kārta Nr. 14  Galds Nr. 3</t>
  </si>
  <si>
    <t>Kārta Nr. 14  Galds Nr. 5</t>
  </si>
  <si>
    <t>Kārta Nr. 14  Galds Nr. 6</t>
  </si>
  <si>
    <t>Kārta Nr. 14  Galds Nr. 7</t>
  </si>
  <si>
    <t xml:space="preserve">Kārta Nr. 14  Galds Nr .8 </t>
  </si>
  <si>
    <t>Kārta Nr. 15  Galds Nr. 1</t>
  </si>
  <si>
    <t>Kārta Nr. 15  Galds Nr. 2</t>
  </si>
  <si>
    <t>Kārta Nr. 15  Galds Nr. 5</t>
  </si>
  <si>
    <t>Kārta Nr. 15  Galds Nr. 6</t>
  </si>
  <si>
    <t>Kārta Nr. 15  Galds Nr. 7</t>
  </si>
  <si>
    <t xml:space="preserve">Kārta Nr. 15  Galds Nr. 8 </t>
  </si>
  <si>
    <t>Kārta Nr. 7  Galds Nr. 7</t>
  </si>
  <si>
    <t>Ko</t>
  </si>
  <si>
    <t>Uzvārds,  Vārds</t>
  </si>
  <si>
    <t>Bergera koeficents</t>
  </si>
  <si>
    <t>Seti</t>
  </si>
  <si>
    <t>Gada spēlētājs</t>
  </si>
  <si>
    <t>2019.gada 21.decembrī</t>
  </si>
  <si>
    <t>Brīvības iela 191, Rīga</t>
  </si>
  <si>
    <t xml:space="preserve">"Gada spēlētājs"-2018 </t>
  </si>
  <si>
    <t>Dalībnieku Saraksts</t>
  </si>
  <si>
    <t xml:space="preserve">Nr. </t>
  </si>
  <si>
    <t>Uzvārds, Vārds</t>
  </si>
  <si>
    <t>Izl.Nr.</t>
  </si>
  <si>
    <t>IK</t>
  </si>
  <si>
    <t>Valsts</t>
  </si>
  <si>
    <t>Tit.</t>
  </si>
  <si>
    <t>Gada spēlētājs - 2019.</t>
  </si>
  <si>
    <t>Kārta Nr. 1  Galds Nr. 4</t>
  </si>
  <si>
    <t>Kārta Nr. 1  Galds Nr.7</t>
  </si>
  <si>
    <t>Kārta Nr. 3  Galds Nr. 5</t>
  </si>
  <si>
    <t>Kārta Nr. 3  Galds Nr.6</t>
  </si>
  <si>
    <t>Kārta Nr. 6  Galds Nr. 3</t>
  </si>
  <si>
    <t>Kārta Nr. 6  Galds Nr. 6</t>
  </si>
  <si>
    <t>Kārta Nr.6   Galds nr. 7</t>
  </si>
  <si>
    <t>Kārta Nr. 10  Galds Nr. 7</t>
  </si>
  <si>
    <t>Kārta Nr. 10  Galds Nr. 4</t>
  </si>
  <si>
    <t>Kārta Nr. 10  Galds nr. 8</t>
  </si>
  <si>
    <t>Kārta nr. 10  Galds Nr. 2</t>
  </si>
  <si>
    <t>Kārta Nr. 12  Galds Nr. 4</t>
  </si>
  <si>
    <t>Kārta Nr. 12  Galds Nr.47</t>
  </si>
  <si>
    <t>Kārta Nr. 12  Galds Nr. 8</t>
  </si>
  <si>
    <t xml:space="preserve">Kārta Nr. 12  Galds Nr .2 </t>
  </si>
  <si>
    <t>Kārta Nr. 13  Galds Nr. 8</t>
  </si>
  <si>
    <t>Kārta Nr. 13  Galds Nr. 4</t>
  </si>
  <si>
    <t>Kārta Nr. 14  Galds Nr. 4</t>
  </si>
  <si>
    <t>Kārta Nr. 15  Galds Nr. 4</t>
  </si>
  <si>
    <t>Dalībnieki pēc reitinga</t>
  </si>
  <si>
    <t>Liepins Guntars</t>
  </si>
  <si>
    <t>Locmels Imants</t>
  </si>
  <si>
    <t>Caklis Imants</t>
  </si>
  <si>
    <t>Jaunbruns Arnis</t>
  </si>
  <si>
    <t>Azeryer Vadim</t>
  </si>
  <si>
    <t>Mererand Urmas</t>
  </si>
  <si>
    <t>Chumichev Oleg</t>
  </si>
  <si>
    <t>Trees Guido</t>
  </si>
  <si>
    <t>Atslega Aigars</t>
  </si>
  <si>
    <t>Lepist Marek</t>
  </si>
  <si>
    <t>Lepist Mihkel</t>
  </si>
  <si>
    <t>Kuzmins Arturs</t>
  </si>
  <si>
    <t>Trifonovs Nikolajs</t>
  </si>
  <si>
    <t>Pumpins Aivars</t>
  </si>
  <si>
    <t>Dmitrenko Andrey</t>
  </si>
  <si>
    <t>LAT</t>
  </si>
  <si>
    <t>EST</t>
  </si>
  <si>
    <t>RUS</t>
  </si>
  <si>
    <t>IGM</t>
  </si>
  <si>
    <t>IM</t>
  </si>
  <si>
    <t>Kārta Nr. 13  Galds Nr. 6</t>
  </si>
  <si>
    <t>Kārta Nr. 13  Galds Nr.1</t>
  </si>
  <si>
    <t>Kārta Nr. 14  Galds Nr.1</t>
  </si>
  <si>
    <t>Kārta Nr. 15  Galds Nr .3</t>
  </si>
  <si>
    <t>Pyshnij Jevgeni</t>
  </si>
  <si>
    <t>Pyshnij Jevgeniy</t>
  </si>
  <si>
    <t>Galvenā tiesnese:     Liāna Krastiņa /Latvija/</t>
  </si>
  <si>
    <t>Vecākais tiesnesis:    Anatolijs Rassohins /Latvija/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</si>
</sst>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charset val="186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CentSchbook TL"/>
      <family val="1"/>
      <charset val="186"/>
    </font>
    <font>
      <sz val="10"/>
      <name val="Franklin Gothic Heavy"/>
      <family val="2"/>
      <charset val="186"/>
    </font>
    <font>
      <sz val="11"/>
      <name val="CentSchbook TL"/>
      <family val="1"/>
      <charset val="186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CentSchbook TL"/>
      <family val="1"/>
      <charset val="186"/>
    </font>
    <font>
      <sz val="9"/>
      <name val="CentSchbook TL"/>
      <family val="1"/>
      <charset val="186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2"/>
      <color rgb="FF0070C0"/>
      <name val="Arial"/>
      <family val="2"/>
      <charset val="186"/>
    </font>
    <font>
      <b/>
      <sz val="12"/>
      <name val="Arial"/>
      <family val="2"/>
      <charset val="186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B0F0"/>
      <name val="Arial"/>
      <family val="2"/>
      <charset val="204"/>
    </font>
    <font>
      <b/>
      <sz val="14"/>
      <color rgb="FF00B050"/>
      <name val="Arial"/>
      <family val="2"/>
      <charset val="204"/>
    </font>
    <font>
      <sz val="12"/>
      <color rgb="FFFF0000"/>
      <name val="Arial"/>
      <family val="2"/>
      <charset val="186"/>
    </font>
    <font>
      <sz val="12"/>
      <color rgb="FF00B0F0"/>
      <name val="Arial"/>
      <family val="2"/>
      <charset val="186"/>
    </font>
    <font>
      <sz val="12"/>
      <color rgb="FF00B05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darkUp">
        <bgColor theme="0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textRotation="90"/>
    </xf>
    <xf numFmtId="0" fontId="0" fillId="0" borderId="0" xfId="0" applyProtection="1">
      <protection locked="0"/>
    </xf>
    <xf numFmtId="0" fontId="2" fillId="0" borderId="0" xfId="0" applyFont="1" applyFill="1" applyBorder="1"/>
    <xf numFmtId="0" fontId="4" fillId="0" borderId="1" xfId="0" applyFont="1" applyFill="1" applyBorder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4" fillId="0" borderId="3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Border="1"/>
    <xf numFmtId="0" fontId="4" fillId="0" borderId="9" xfId="0" applyFont="1" applyFill="1" applyBorder="1"/>
    <xf numFmtId="0" fontId="22" fillId="0" borderId="36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/>
    <xf numFmtId="0" fontId="22" fillId="0" borderId="39" xfId="0" applyFont="1" applyFill="1" applyBorder="1" applyAlignment="1">
      <alignment horizontal="center"/>
    </xf>
    <xf numFmtId="0" fontId="4" fillId="0" borderId="40" xfId="0" applyFont="1" applyFill="1" applyBorder="1"/>
    <xf numFmtId="0" fontId="22" fillId="0" borderId="41" xfId="0" applyFont="1" applyFill="1" applyBorder="1" applyAlignment="1">
      <alignment horizontal="right"/>
    </xf>
    <xf numFmtId="0" fontId="4" fillId="0" borderId="42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6" xfId="0" applyFont="1" applyFill="1" applyBorder="1"/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25" fillId="0" borderId="0" xfId="0" applyFont="1"/>
    <xf numFmtId="0" fontId="0" fillId="0" borderId="0" xfId="0" applyAlignme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1" fillId="4" borderId="13" xfId="0" applyFont="1" applyFill="1" applyBorder="1" applyAlignment="1" applyProtection="1">
      <alignment horizontal="center" vertical="center"/>
      <protection locked="0" hidden="1"/>
    </xf>
    <xf numFmtId="0" fontId="31" fillId="4" borderId="14" xfId="0" applyFont="1" applyFill="1" applyBorder="1" applyAlignment="1" applyProtection="1">
      <alignment horizontal="center" vertical="center"/>
      <protection locked="0" hidden="1"/>
    </xf>
    <xf numFmtId="0" fontId="31" fillId="4" borderId="1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5" borderId="0" xfId="0" applyFont="1" applyFill="1"/>
    <xf numFmtId="0" fontId="0" fillId="0" borderId="15" xfId="0" applyBorder="1"/>
    <xf numFmtId="0" fontId="35" fillId="2" borderId="14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25" fillId="8" borderId="23" xfId="0" applyFont="1" applyFill="1" applyBorder="1" applyAlignment="1" applyProtection="1">
      <alignment horizontal="center"/>
      <protection hidden="1"/>
    </xf>
    <xf numFmtId="0" fontId="24" fillId="8" borderId="24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5" fillId="0" borderId="4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4" borderId="55" xfId="0" applyFont="1" applyFill="1" applyBorder="1"/>
    <xf numFmtId="0" fontId="6" fillId="0" borderId="55" xfId="0" applyFont="1" applyBorder="1" applyAlignment="1">
      <alignment horizontal="center"/>
    </xf>
    <xf numFmtId="0" fontId="0" fillId="0" borderId="55" xfId="0" applyBorder="1"/>
    <xf numFmtId="0" fontId="27" fillId="0" borderId="55" xfId="0" applyFont="1" applyBorder="1" applyAlignment="1">
      <alignment horizontal="center"/>
    </xf>
    <xf numFmtId="0" fontId="25" fillId="0" borderId="55" xfId="0" applyFont="1" applyBorder="1"/>
    <xf numFmtId="0" fontId="33" fillId="0" borderId="55" xfId="0" applyFont="1" applyBorder="1" applyAlignment="1">
      <alignment horizontal="center"/>
    </xf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2" fontId="34" fillId="2" borderId="16" xfId="0" applyNumberFormat="1" applyFont="1" applyFill="1" applyBorder="1" applyAlignment="1" applyProtection="1">
      <alignment horizontal="center" vertical="center"/>
      <protection hidden="1"/>
    </xf>
    <xf numFmtId="2" fontId="34" fillId="2" borderId="17" xfId="0" applyNumberFormat="1" applyFont="1" applyFill="1" applyBorder="1" applyAlignment="1" applyProtection="1">
      <alignment horizontal="center" vertical="center"/>
      <protection hidden="1"/>
    </xf>
    <xf numFmtId="2" fontId="34" fillId="2" borderId="18" xfId="0" applyNumberFormat="1" applyFont="1" applyFill="1" applyBorder="1" applyAlignment="1" applyProtection="1">
      <alignment horizontal="center" vertical="center"/>
      <protection hidden="1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0" fillId="4" borderId="19" xfId="0" applyFont="1" applyFill="1" applyBorder="1" applyAlignment="1" applyProtection="1">
      <alignment horizontal="center" vertical="center"/>
      <protection hidden="1"/>
    </xf>
    <xf numFmtId="0" fontId="30" fillId="4" borderId="20" xfId="0" applyFont="1" applyFill="1" applyBorder="1" applyAlignment="1" applyProtection="1">
      <alignment horizontal="center" vertical="center"/>
      <protection hidden="1"/>
    </xf>
    <xf numFmtId="0" fontId="30" fillId="4" borderId="16" xfId="0" applyFont="1" applyFill="1" applyBorder="1" applyAlignment="1" applyProtection="1">
      <alignment horizontal="center" vertical="center"/>
      <protection hidden="1"/>
    </xf>
    <xf numFmtId="0" fontId="30" fillId="4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0" fillId="4" borderId="25" xfId="0" applyFont="1" applyFill="1" applyBorder="1" applyAlignment="1" applyProtection="1">
      <alignment horizontal="center" vertical="center"/>
      <protection hidden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9" fillId="3" borderId="21" xfId="0" applyFont="1" applyFill="1" applyBorder="1" applyAlignment="1" applyProtection="1">
      <alignment horizontal="center" vertical="center"/>
      <protection hidden="1"/>
    </xf>
    <xf numFmtId="0" fontId="29" fillId="3" borderId="22" xfId="0" applyFont="1" applyFill="1" applyBorder="1" applyAlignment="1" applyProtection="1">
      <alignment horizontal="center" vertical="center"/>
      <protection hidden="1"/>
    </xf>
    <xf numFmtId="0" fontId="24" fillId="7" borderId="21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1" fontId="24" fillId="0" borderId="51" xfId="0" applyNumberFormat="1" applyFont="1" applyBorder="1" applyAlignment="1">
      <alignment horizontal="center" vertical="center"/>
    </xf>
    <xf numFmtId="1" fontId="24" fillId="0" borderId="50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" fontId="42" fillId="0" borderId="30" xfId="0" applyNumberFormat="1" applyFont="1" applyBorder="1" applyAlignment="1">
      <alignment horizontal="center" vertical="center"/>
    </xf>
    <xf numFmtId="1" fontId="42" fillId="0" borderId="31" xfId="0" applyNumberFormat="1" applyFont="1" applyBorder="1" applyAlignment="1">
      <alignment horizontal="center" vertical="center"/>
    </xf>
    <xf numFmtId="1" fontId="41" fillId="0" borderId="30" xfId="0" applyNumberFormat="1" applyFont="1" applyBorder="1" applyAlignment="1">
      <alignment horizontal="center" vertical="center"/>
    </xf>
    <xf numFmtId="1" fontId="41" fillId="0" borderId="32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" fontId="41" fillId="0" borderId="3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" fontId="41" fillId="0" borderId="48" xfId="0" applyNumberFormat="1" applyFont="1" applyBorder="1" applyAlignment="1">
      <alignment horizontal="center" vertical="center"/>
    </xf>
    <xf numFmtId="1" fontId="43" fillId="0" borderId="30" xfId="0" applyNumberFormat="1" applyFont="1" applyBorder="1" applyAlignment="1">
      <alignment horizontal="center" vertical="center"/>
    </xf>
    <xf numFmtId="1" fontId="43" fillId="0" borderId="31" xfId="0" applyNumberFormat="1" applyFont="1" applyBorder="1" applyAlignment="1">
      <alignment horizontal="center" vertical="center"/>
    </xf>
    <xf numFmtId="1" fontId="44" fillId="0" borderId="30" xfId="0" applyNumberFormat="1" applyFont="1" applyBorder="1" applyAlignment="1">
      <alignment horizontal="center" vertical="center"/>
    </xf>
    <xf numFmtId="1" fontId="44" fillId="0" borderId="31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 vertical="center"/>
    </xf>
    <xf numFmtId="1" fontId="24" fillId="0" borderId="31" xfId="0" applyNumberFormat="1" applyFont="1" applyBorder="1" applyAlignment="1">
      <alignment horizontal="center" vertical="center"/>
    </xf>
    <xf numFmtId="1" fontId="32" fillId="0" borderId="30" xfId="0" applyNumberFormat="1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" fontId="24" fillId="0" borderId="32" xfId="0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47" fillId="0" borderId="48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vertical="center"/>
    </xf>
    <xf numFmtId="0" fontId="48" fillId="0" borderId="48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Parasts" xfId="0" builtinId="0"/>
  </cellStyles>
  <dxfs count="1055"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abSelected="1" topLeftCell="A4" zoomScaleNormal="100" workbookViewId="0">
      <selection activeCell="I8" sqref="I8:J8"/>
    </sheetView>
  </sheetViews>
  <sheetFormatPr defaultRowHeight="12.75" outlineLevelCol="1"/>
  <cols>
    <col min="1" max="1" width="3.42578125" customWidth="1"/>
    <col min="2" max="2" width="21" customWidth="1"/>
    <col min="3" max="3" width="7.7109375" customWidth="1" outlineLevel="1"/>
    <col min="4" max="4" width="5.140625" customWidth="1" outlineLevel="1"/>
    <col min="5" max="5" width="5.42578125" customWidth="1" outlineLevel="1"/>
    <col min="6" max="6" width="4.85546875" customWidth="1"/>
    <col min="7" max="7" width="5.5703125" customWidth="1"/>
    <col min="8" max="8" width="6.140625" customWidth="1"/>
    <col min="9" max="20" width="2" customWidth="1"/>
    <col min="21" max="27" width="2" style="2" customWidth="1"/>
    <col min="28" max="28" width="2.140625" style="2" customWidth="1"/>
    <col min="29" max="38" width="2" style="2" customWidth="1"/>
    <col min="39" max="39" width="2.140625" customWidth="1"/>
    <col min="40" max="40" width="1.85546875" customWidth="1"/>
    <col min="41" max="43" width="3.85546875" customWidth="1"/>
    <col min="44" max="51" width="3.7109375" customWidth="1"/>
    <col min="52" max="52" width="4.28515625" customWidth="1"/>
    <col min="53" max="59" width="3.7109375" customWidth="1"/>
    <col min="60" max="62" width="3.85546875" customWidth="1"/>
  </cols>
  <sheetData>
    <row r="1" spans="1:59" ht="15.75" customHeight="1">
      <c r="A1" s="100" t="s">
        <v>118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R1" s="65" t="s">
        <v>107</v>
      </c>
    </row>
    <row r="2" spans="1:59" ht="2.25" customHeight="1">
      <c r="A2" s="17"/>
      <c r="B2" s="17"/>
      <c r="C2" s="17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59" ht="13.5" customHeight="1">
      <c r="B3" s="54" t="s">
        <v>108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29"/>
      <c r="S3" s="29"/>
      <c r="X3" s="110" t="s">
        <v>109</v>
      </c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59" ht="4.5" customHeight="1">
      <c r="D4" s="5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9" s="1" customFormat="1" ht="98.25" hidden="1" customHeight="1">
      <c r="A5" s="5"/>
      <c r="B5" s="7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8" t="s">
        <v>4</v>
      </c>
      <c r="O5" s="168"/>
      <c r="P5" s="168"/>
      <c r="Q5" s="168"/>
      <c r="R5" s="30"/>
      <c r="S5" s="30"/>
      <c r="T5" s="5"/>
      <c r="U5" s="8">
        <v>2</v>
      </c>
      <c r="V5" s="8">
        <v>3</v>
      </c>
      <c r="W5" s="8">
        <v>4</v>
      </c>
      <c r="X5" s="8">
        <v>5</v>
      </c>
      <c r="Y5" s="8">
        <v>6</v>
      </c>
      <c r="Z5" s="8">
        <v>7</v>
      </c>
      <c r="AA5" s="8">
        <v>8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/>
      <c r="AH5" s="8"/>
      <c r="AI5" s="8"/>
      <c r="AJ5" s="8"/>
      <c r="AK5" s="8"/>
      <c r="AL5" s="8"/>
      <c r="AM5" s="8">
        <v>14</v>
      </c>
      <c r="AT5" s="99" t="s">
        <v>105</v>
      </c>
      <c r="AU5" s="99"/>
      <c r="AV5" s="99"/>
      <c r="AW5" s="99"/>
      <c r="AX5" s="99"/>
      <c r="AY5" s="99"/>
      <c r="AZ5" s="99"/>
      <c r="BA5" s="99"/>
      <c r="BB5" s="99"/>
      <c r="BC5" s="99"/>
    </row>
    <row r="6" spans="1:59" s="1" customFormat="1" ht="13.5" customHeight="1">
      <c r="A6" s="56" t="s">
        <v>5</v>
      </c>
      <c r="B6" s="57" t="s">
        <v>104</v>
      </c>
      <c r="C6" s="57" t="s">
        <v>116</v>
      </c>
      <c r="D6" s="57" t="s">
        <v>117</v>
      </c>
      <c r="E6" s="57" t="s">
        <v>115</v>
      </c>
      <c r="F6" s="57" t="s">
        <v>2</v>
      </c>
      <c r="G6" s="57" t="s">
        <v>1</v>
      </c>
      <c r="H6" s="58" t="s">
        <v>103</v>
      </c>
      <c r="I6" s="119">
        <v>1</v>
      </c>
      <c r="J6" s="120"/>
      <c r="K6" s="121">
        <v>2</v>
      </c>
      <c r="L6" s="122"/>
      <c r="M6" s="121">
        <v>3</v>
      </c>
      <c r="N6" s="122"/>
      <c r="O6" s="121">
        <v>4</v>
      </c>
      <c r="P6" s="122"/>
      <c r="Q6" s="121">
        <v>5</v>
      </c>
      <c r="R6" s="122"/>
      <c r="S6" s="121">
        <v>6</v>
      </c>
      <c r="T6" s="122"/>
      <c r="U6" s="169">
        <v>7</v>
      </c>
      <c r="V6" s="169"/>
      <c r="W6" s="169">
        <v>8</v>
      </c>
      <c r="X6" s="169"/>
      <c r="Y6" s="169">
        <v>9</v>
      </c>
      <c r="Z6" s="169"/>
      <c r="AA6" s="169">
        <v>10</v>
      </c>
      <c r="AB6" s="169"/>
      <c r="AC6" s="169">
        <v>11</v>
      </c>
      <c r="AD6" s="169"/>
      <c r="AE6" s="169">
        <v>12</v>
      </c>
      <c r="AF6" s="169"/>
      <c r="AG6" s="169">
        <v>13</v>
      </c>
      <c r="AH6" s="169"/>
      <c r="AI6" s="169">
        <v>14</v>
      </c>
      <c r="AJ6" s="169"/>
      <c r="AK6" s="169">
        <v>15</v>
      </c>
      <c r="AL6" s="169"/>
      <c r="AM6" s="169">
        <v>16</v>
      </c>
      <c r="AN6" s="170"/>
      <c r="AO6" s="104" t="s">
        <v>106</v>
      </c>
      <c r="AP6" s="105"/>
      <c r="AT6" s="99" t="s">
        <v>105</v>
      </c>
      <c r="AU6" s="99"/>
      <c r="AV6" s="99"/>
      <c r="AW6" s="99"/>
      <c r="AX6" s="99"/>
      <c r="AY6" s="99"/>
      <c r="AZ6" s="99"/>
      <c r="BA6" s="99"/>
      <c r="BB6" s="99"/>
      <c r="BC6" s="99"/>
    </row>
    <row r="7" spans="1:59" ht="13.5" customHeight="1">
      <c r="A7" s="167">
        <v>1</v>
      </c>
      <c r="B7" s="158" t="str">
        <f>Saraksts!B7</f>
        <v>Trifonovs Nikolajs</v>
      </c>
      <c r="C7" s="151" t="s">
        <v>154</v>
      </c>
      <c r="D7" s="147"/>
      <c r="E7" s="147">
        <v>1582</v>
      </c>
      <c r="F7" s="140">
        <v>16</v>
      </c>
      <c r="G7" s="136">
        <f>SUM(K7:AN7)</f>
        <v>5</v>
      </c>
      <c r="H7" s="127">
        <f>AR39</f>
        <v>35</v>
      </c>
      <c r="I7" s="123">
        <v>0</v>
      </c>
      <c r="J7" s="124"/>
      <c r="K7" s="108">
        <f>IF(K8+L8=0,"",IF(K8=4,3,IF(K8=3,1,0)))</f>
        <v>0</v>
      </c>
      <c r="L7" s="109"/>
      <c r="M7" s="108">
        <f t="shared" ref="M7" si="0">IF(M8+N8=0,"",IF(M8=4,3,IF(M8=3,1,0)))</f>
        <v>0</v>
      </c>
      <c r="N7" s="109"/>
      <c r="O7" s="108">
        <f t="shared" ref="O7" si="1">IF(O8+P8=0,"",IF(O8=4,3,IF(O8=3,1,0)))</f>
        <v>0</v>
      </c>
      <c r="P7" s="109"/>
      <c r="Q7" s="108">
        <f t="shared" ref="Q7" si="2">IF(Q8+R8=0,"",IF(Q8=4,3,IF(Q8=3,1,0)))</f>
        <v>1</v>
      </c>
      <c r="R7" s="109"/>
      <c r="S7" s="108">
        <f t="shared" ref="S7" si="3">IF(S8+T8=0,"",IF(S8=4,3,IF(S8=3,1,0)))</f>
        <v>0</v>
      </c>
      <c r="T7" s="109"/>
      <c r="U7" s="108">
        <f t="shared" ref="U7" si="4">IF(U8+V8=0,"",IF(U8=4,3,IF(U8=3,1,0)))</f>
        <v>0</v>
      </c>
      <c r="V7" s="109"/>
      <c r="W7" s="108">
        <f t="shared" ref="W7" si="5">IF(W8+X8=0,"",IF(W8=4,3,IF(W8=3,1,0)))</f>
        <v>1</v>
      </c>
      <c r="X7" s="109"/>
      <c r="Y7" s="108">
        <f t="shared" ref="Y7" si="6">IF(Y8+Z8=0,"",IF(Y8=4,3,IF(Y8=3,1,0)))</f>
        <v>3</v>
      </c>
      <c r="Z7" s="109"/>
      <c r="AA7" s="108">
        <f t="shared" ref="AA7" si="7">IF(AA8+AB8=0,"",IF(AA8=4,3,IF(AA8=3,1,0)))</f>
        <v>0</v>
      </c>
      <c r="AB7" s="109"/>
      <c r="AC7" s="108">
        <f t="shared" ref="AC7" si="8">IF(AC8+AD8=0,"",IF(AC8=4,3,IF(AC8=3,1,0)))</f>
        <v>0</v>
      </c>
      <c r="AD7" s="109"/>
      <c r="AE7" s="108">
        <f t="shared" ref="AE7" si="9">IF(AE8+AF8=0,"",IF(AE8=4,3,IF(AE8=3,1,0)))</f>
        <v>0</v>
      </c>
      <c r="AF7" s="109"/>
      <c r="AG7" s="108">
        <f t="shared" ref="AG7" si="10">IF(AG8+AH8=0,"",IF(AG8=4,3,IF(AG8=3,1,0)))</f>
        <v>0</v>
      </c>
      <c r="AH7" s="109"/>
      <c r="AI7" s="108">
        <f t="shared" ref="AI7" si="11">IF(AI8+AJ8=0,"",IF(AI8=4,3,IF(AI8=3,1,0)))</f>
        <v>0</v>
      </c>
      <c r="AJ7" s="109"/>
      <c r="AK7" s="108">
        <f t="shared" ref="AK7" si="12">IF(AK8+AL8=0,"",IF(AK8=4,3,IF(AK8=3,1,0)))</f>
        <v>0</v>
      </c>
      <c r="AL7" s="109"/>
      <c r="AM7" s="108">
        <f t="shared" ref="AM7" si="13">IF(AM8+AN8=0,"",IF(AM8=4,3,IF(AM8=3,1,0)))</f>
        <v>0</v>
      </c>
      <c r="AN7" s="109"/>
      <c r="AO7" s="101">
        <f>SUM(AO8/AP8)</f>
        <v>0.42857142857142855</v>
      </c>
      <c r="AP7" s="102"/>
      <c r="AR7" s="113"/>
      <c r="AS7" s="112">
        <f>IF($K7=1,$G7/2)+IF($K7=0,$G7)</f>
        <v>5</v>
      </c>
      <c r="AT7" s="112">
        <f>IF($M7=1,$G7/2)+IF($M7=0,$G7)</f>
        <v>5</v>
      </c>
      <c r="AU7" s="112">
        <f>IF($O7=1,$G7/2)+IF($O7=0,$G7)</f>
        <v>5</v>
      </c>
      <c r="AV7" s="112">
        <f>IF($Q7=1,$G7/2)+IF($Q7=0,$G7)</f>
        <v>2.5</v>
      </c>
      <c r="AW7" s="112">
        <f>IF($S7=1,$G7/2)+IF($S7=0,$G7)</f>
        <v>5</v>
      </c>
      <c r="AX7" s="112">
        <f>IF($U7=1,$G7/2)+IF($U7=0,$G7)</f>
        <v>5</v>
      </c>
      <c r="AY7" s="112">
        <f>IF($W7=1,$G7/2)+IF($W7=0,$G7)</f>
        <v>2.5</v>
      </c>
      <c r="AZ7" s="112">
        <f>IF($Y7=1,$G7/2)+IF($Y7=0,$G7)</f>
        <v>0</v>
      </c>
      <c r="BA7" s="112">
        <f>IF($AA7=1,$G7/2)+IF($AA7=0,$G7)</f>
        <v>5</v>
      </c>
      <c r="BB7" s="112">
        <f>IF($AU7=1,$G7/2)+IF($AC7=0,$G7)</f>
        <v>5</v>
      </c>
      <c r="BC7" s="112">
        <f>IF($AE7=1,$G7/2)+IF($AE7=0,$G7)</f>
        <v>5</v>
      </c>
      <c r="BD7" s="112">
        <f>IF($AG7=1,$G7/2)+IF($AG7=0,$G7)</f>
        <v>5</v>
      </c>
      <c r="BE7" s="112">
        <f>IF($AI7=1,$G7/2)+IF($AI7=0,$G7)</f>
        <v>5</v>
      </c>
      <c r="BF7" s="112">
        <f>IF($AK7=1,$G7/2)+IF($AK7=0,$G7)</f>
        <v>5</v>
      </c>
      <c r="BG7" s="112">
        <f>IF($AM7=1,$G7/2)+IF($AM7=0,$G7)</f>
        <v>5</v>
      </c>
    </row>
    <row r="8" spans="1:59" ht="13.5" customHeight="1">
      <c r="A8" s="157"/>
      <c r="B8" s="159"/>
      <c r="C8" s="152"/>
      <c r="D8" s="148"/>
      <c r="E8" s="148"/>
      <c r="F8" s="137"/>
      <c r="G8" s="131"/>
      <c r="H8" s="118"/>
      <c r="I8" s="125"/>
      <c r="J8" s="126"/>
      <c r="K8" s="61">
        <v>0</v>
      </c>
      <c r="L8" s="62">
        <v>4</v>
      </c>
      <c r="M8" s="61">
        <v>0</v>
      </c>
      <c r="N8" s="62">
        <v>4</v>
      </c>
      <c r="O8" s="61">
        <v>2</v>
      </c>
      <c r="P8" s="62">
        <v>4</v>
      </c>
      <c r="Q8" s="61">
        <v>3</v>
      </c>
      <c r="R8" s="62">
        <v>3</v>
      </c>
      <c r="S8" s="60">
        <v>1</v>
      </c>
      <c r="T8" s="59">
        <v>4</v>
      </c>
      <c r="U8" s="61">
        <v>2</v>
      </c>
      <c r="V8" s="62">
        <v>4</v>
      </c>
      <c r="W8" s="61">
        <v>3</v>
      </c>
      <c r="X8" s="62">
        <v>3</v>
      </c>
      <c r="Y8" s="61">
        <v>4</v>
      </c>
      <c r="Z8" s="62">
        <v>2</v>
      </c>
      <c r="AA8" s="61">
        <v>0</v>
      </c>
      <c r="AB8" s="62">
        <v>4</v>
      </c>
      <c r="AC8" s="61">
        <v>1</v>
      </c>
      <c r="AD8" s="62">
        <v>4</v>
      </c>
      <c r="AE8" s="61">
        <v>2</v>
      </c>
      <c r="AF8" s="62">
        <v>4</v>
      </c>
      <c r="AG8" s="61">
        <v>2</v>
      </c>
      <c r="AH8" s="62">
        <v>4</v>
      </c>
      <c r="AI8" s="61">
        <v>2</v>
      </c>
      <c r="AJ8" s="62">
        <v>4</v>
      </c>
      <c r="AK8" s="61">
        <v>1</v>
      </c>
      <c r="AL8" s="62">
        <v>4</v>
      </c>
      <c r="AM8" s="61">
        <v>1</v>
      </c>
      <c r="AN8" s="62">
        <v>4</v>
      </c>
      <c r="AO8" s="67">
        <f>SUM($AM8,$AK8,$AI8,$AG8,$AE8,$AC8,$AA8,$Y8,$W8,$U8,$S8,$Q8,$O8,$M8,$K8,)</f>
        <v>24</v>
      </c>
      <c r="AP8" s="68">
        <f>SUM($AN8,$AL8,$AJ8,$AH8,$AF8,$AD8,$AB8,$Z8,$X8,$V8,$T8,$R8,$P8,$N8,$L8,)</f>
        <v>56</v>
      </c>
      <c r="AR8" s="113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1:59" ht="13.5" customHeight="1">
      <c r="A9" s="156">
        <v>2</v>
      </c>
      <c r="B9" s="161" t="str">
        <f>Saraksts!B8</f>
        <v>Lepist Mihkel</v>
      </c>
      <c r="C9" s="153" t="s">
        <v>155</v>
      </c>
      <c r="D9" s="149" t="s">
        <v>158</v>
      </c>
      <c r="E9" s="147">
        <v>1612</v>
      </c>
      <c r="F9" s="141">
        <v>1</v>
      </c>
      <c r="G9" s="130">
        <f>SUM(I9:AN9)</f>
        <v>36</v>
      </c>
      <c r="H9" s="116">
        <f>AS39</f>
        <v>225.5</v>
      </c>
      <c r="I9" s="115">
        <f>IF(I10+J10=0,"",IF(I10=4,3,IF(I10=3,1,0)))</f>
        <v>3</v>
      </c>
      <c r="J9" s="107"/>
      <c r="K9" s="69"/>
      <c r="L9" s="69"/>
      <c r="M9" s="106">
        <f t="shared" ref="M9" si="14">IF(M10+N10=0,"",IF(M10=4,3,IF(M10=3,1,0)))</f>
        <v>1</v>
      </c>
      <c r="N9" s="107"/>
      <c r="O9" s="106">
        <f t="shared" ref="O9" si="15">IF(O10+P10=0,"",IF(O10=4,3,IF(O10=3,1,0)))</f>
        <v>3</v>
      </c>
      <c r="P9" s="107"/>
      <c r="Q9" s="106">
        <f t="shared" ref="Q9" si="16">IF(Q10+R10=0,"",IF(Q10=4,3,IF(Q10=3,1,0)))</f>
        <v>1</v>
      </c>
      <c r="R9" s="107"/>
      <c r="S9" s="106">
        <f t="shared" ref="S9" si="17">IF(S10+T10=0,"",IF(S10=4,3,IF(S10=3,1,0)))</f>
        <v>1</v>
      </c>
      <c r="T9" s="107"/>
      <c r="U9" s="106">
        <f t="shared" ref="U9" si="18">IF(U10+V10=0,"",IF(U10=4,3,IF(U10=3,1,0)))</f>
        <v>3</v>
      </c>
      <c r="V9" s="107"/>
      <c r="W9" s="106">
        <f t="shared" ref="W9" si="19">IF(W10+X10=0,"",IF(W10=4,3,IF(W10=3,1,0)))</f>
        <v>3</v>
      </c>
      <c r="X9" s="107"/>
      <c r="Y9" s="106">
        <f t="shared" ref="Y9" si="20">IF(Y10+Z10=0,"",IF(Y10=4,3,IF(Y10=3,1,0)))</f>
        <v>3</v>
      </c>
      <c r="Z9" s="107"/>
      <c r="AA9" s="106">
        <f t="shared" ref="AA9" si="21">IF(AA10+AB10=0,"",IF(AA10=4,3,IF(AA10=3,1,0)))</f>
        <v>3</v>
      </c>
      <c r="AB9" s="107"/>
      <c r="AC9" s="106">
        <f t="shared" ref="AC9" si="22">IF(AC10+AD10=0,"",IF(AC10=4,3,IF(AC10=3,1,0)))</f>
        <v>3</v>
      </c>
      <c r="AD9" s="107"/>
      <c r="AE9" s="106">
        <f t="shared" ref="AE9" si="23">IF(AE10+AF10=0,"",IF(AE10=4,3,IF(AE10=3,1,0)))</f>
        <v>3</v>
      </c>
      <c r="AF9" s="107"/>
      <c r="AG9" s="106">
        <f t="shared" ref="AG9" si="24">IF(AG10+AH10=0,"",IF(AG10=4,3,IF(AG10=3,1,0)))</f>
        <v>3</v>
      </c>
      <c r="AH9" s="107"/>
      <c r="AI9" s="106">
        <f t="shared" ref="AI9" si="25">IF(AI10+AJ10=0,"",IF(AI10=4,3,IF(AI10=3,1,0)))</f>
        <v>0</v>
      </c>
      <c r="AJ9" s="107"/>
      <c r="AK9" s="106">
        <f t="shared" ref="AK9" si="26">IF(AK10+AL10=0,"",IF(AK10=4,3,IF(AK10=3,1,0)))</f>
        <v>3</v>
      </c>
      <c r="AL9" s="107"/>
      <c r="AM9" s="106">
        <f t="shared" ref="AM9" si="27">IF(AM10+AN10=0,"",IF(AM10=4,3,IF(AM10=3,1,0)))</f>
        <v>3</v>
      </c>
      <c r="AN9" s="107"/>
      <c r="AO9" s="101">
        <f>SUM(AO10/AP10)</f>
        <v>2.25</v>
      </c>
      <c r="AP9" s="102"/>
      <c r="AR9" s="112">
        <f>IF($I9=1,$G9/2)+IF($I9=0,$G9)</f>
        <v>0</v>
      </c>
      <c r="AS9" s="113"/>
      <c r="AT9" s="112">
        <f>IF($M9=1,$G9/2)+IF($M9=0,$G9)</f>
        <v>18</v>
      </c>
      <c r="AU9" s="112">
        <f>IF($O9=1,$G9/2)+IF($O9=0,$G9)</f>
        <v>0</v>
      </c>
      <c r="AV9" s="112">
        <f>IF($Q9=1,$G9/2)+IF($Q9=0,$G9)</f>
        <v>18</v>
      </c>
      <c r="AW9" s="112">
        <f>IF($S9=1,$G9/2)+IF($S9=0,$G9)</f>
        <v>18</v>
      </c>
      <c r="AX9" s="112">
        <f>IF($U9=1,$G9/2)+IF($U9=0,$G9)</f>
        <v>0</v>
      </c>
      <c r="AY9" s="112">
        <f>IF($W9=1,$G9/2)+IF($W9=0,$G9)</f>
        <v>0</v>
      </c>
      <c r="AZ9" s="112">
        <f>IF($Y9=1,$G9/2)+IF($Y9=0,$G9)</f>
        <v>0</v>
      </c>
      <c r="BA9" s="112">
        <f>IF($AA9=1,$G9/2)+IF($AA9=0,$G9)</f>
        <v>0</v>
      </c>
      <c r="BB9" s="112">
        <f>IF($AU9=1,$G9/2)+IF($AC9=0,$G9)</f>
        <v>0</v>
      </c>
      <c r="BC9" s="112">
        <f>IF($AE9=1,$G9/2)+IF($AE9=0,$G9)</f>
        <v>0</v>
      </c>
      <c r="BD9" s="112">
        <f>IF($AG9=1,$G9/2)+IF($AG9=0,$G9)</f>
        <v>0</v>
      </c>
      <c r="BE9" s="112">
        <f>IF($AI9=1,$G9/2)+IF($AI9=0,$G9)</f>
        <v>36</v>
      </c>
      <c r="BF9" s="112">
        <f>IF($AK9=1,$G9/2)+IF($AK9=0,$G9)</f>
        <v>0</v>
      </c>
      <c r="BG9" s="112">
        <f>IF($AM9=1,$G9/2)+IF($AM9=0,$G9)</f>
        <v>0</v>
      </c>
    </row>
    <row r="10" spans="1:59" ht="13.5" customHeight="1">
      <c r="A10" s="157"/>
      <c r="B10" s="162"/>
      <c r="C10" s="152"/>
      <c r="D10" s="150"/>
      <c r="E10" s="148"/>
      <c r="F10" s="142"/>
      <c r="G10" s="131"/>
      <c r="H10" s="118"/>
      <c r="I10" s="61">
        <v>4</v>
      </c>
      <c r="J10" s="62">
        <v>0</v>
      </c>
      <c r="K10" s="70"/>
      <c r="L10" s="70"/>
      <c r="M10" s="61">
        <v>3</v>
      </c>
      <c r="N10" s="62">
        <v>3</v>
      </c>
      <c r="O10" s="61">
        <v>4</v>
      </c>
      <c r="P10" s="62">
        <v>0</v>
      </c>
      <c r="Q10" s="60">
        <v>3</v>
      </c>
      <c r="R10" s="59">
        <v>3</v>
      </c>
      <c r="S10" s="61">
        <v>3</v>
      </c>
      <c r="T10" s="62">
        <v>3</v>
      </c>
      <c r="U10" s="61">
        <v>4</v>
      </c>
      <c r="V10" s="62">
        <v>1</v>
      </c>
      <c r="W10" s="61">
        <v>4</v>
      </c>
      <c r="X10" s="62">
        <v>2</v>
      </c>
      <c r="Y10" s="61">
        <v>4</v>
      </c>
      <c r="Z10" s="62">
        <v>2</v>
      </c>
      <c r="AA10" s="61">
        <v>4</v>
      </c>
      <c r="AB10" s="62">
        <v>2</v>
      </c>
      <c r="AC10" s="61">
        <v>4</v>
      </c>
      <c r="AD10" s="62">
        <v>0</v>
      </c>
      <c r="AE10" s="61">
        <v>4</v>
      </c>
      <c r="AF10" s="62">
        <v>2</v>
      </c>
      <c r="AG10" s="61">
        <v>4</v>
      </c>
      <c r="AH10" s="62">
        <v>0</v>
      </c>
      <c r="AI10" s="61">
        <v>1</v>
      </c>
      <c r="AJ10" s="62">
        <v>4</v>
      </c>
      <c r="AK10" s="61">
        <v>4</v>
      </c>
      <c r="AL10" s="62">
        <v>1</v>
      </c>
      <c r="AM10" s="61">
        <v>4</v>
      </c>
      <c r="AN10" s="62">
        <v>1</v>
      </c>
      <c r="AO10" s="67">
        <f>SUM($AM10,$AK10,$AI10,$AG10,$AE10,$AC10,$AA10,$Y10,$W10,$U10,$S10,$Q10,$O10,$M10,$K10,$I10,)</f>
        <v>54</v>
      </c>
      <c r="AP10" s="68">
        <f>SUM($AN10,$AL10,$AJ10,$AH10,$AF10,$AD10,$AB10,$Z10,$X10,$V10,$T10,$R10,$P10,$N10,$L10,$J10,)</f>
        <v>24</v>
      </c>
      <c r="AR10" s="112"/>
      <c r="AS10" s="113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1:59" ht="13.5" customHeight="1">
      <c r="A11" s="156">
        <v>3</v>
      </c>
      <c r="B11" s="163" t="str">
        <f>Saraksts!B9</f>
        <v>Jaunbruns Arnis</v>
      </c>
      <c r="C11" s="151" t="s">
        <v>154</v>
      </c>
      <c r="D11" s="149"/>
      <c r="E11" s="147">
        <v>1802</v>
      </c>
      <c r="F11" s="143">
        <v>2</v>
      </c>
      <c r="G11" s="130">
        <f t="shared" ref="G11" si="28">SUM(I11:AN11)</f>
        <v>28</v>
      </c>
      <c r="H11" s="116">
        <f>AT39</f>
        <v>199</v>
      </c>
      <c r="I11" s="115">
        <f t="shared" ref="I11" si="29">IF(I12+J12=0,"",IF(I12=4,3,IF(I12=3,1,0)))</f>
        <v>3</v>
      </c>
      <c r="J11" s="107"/>
      <c r="K11" s="106">
        <f t="shared" ref="K11" si="30">IF(K12+L12=0,"",IF(K12=4,3,IF(K12=3,1,0)))</f>
        <v>1</v>
      </c>
      <c r="L11" s="107"/>
      <c r="M11" s="69"/>
      <c r="N11" s="69"/>
      <c r="O11" s="106">
        <f t="shared" ref="O11" si="31">IF(O12+P12=0,"",IF(O12=4,3,IF(O12=3,1,0)))</f>
        <v>1</v>
      </c>
      <c r="P11" s="107"/>
      <c r="Q11" s="106">
        <f t="shared" ref="Q11" si="32">IF(Q12+R12=0,"",IF(Q12=4,3,IF(Q12=3,1,0)))</f>
        <v>1</v>
      </c>
      <c r="R11" s="107"/>
      <c r="S11" s="106">
        <f t="shared" ref="S11" si="33">IF(S12+T12=0,"",IF(S12=4,3,IF(S12=3,1,0)))</f>
        <v>3</v>
      </c>
      <c r="T11" s="107"/>
      <c r="U11" s="106">
        <f t="shared" ref="U11" si="34">IF(U12+V12=0,"",IF(U12=4,3,IF(U12=3,1,0)))</f>
        <v>0</v>
      </c>
      <c r="V11" s="107"/>
      <c r="W11" s="106">
        <f t="shared" ref="W11" si="35">IF(W12+X12=0,"",IF(W12=4,3,IF(W12=3,1,0)))</f>
        <v>3</v>
      </c>
      <c r="X11" s="107"/>
      <c r="Y11" s="106">
        <f t="shared" ref="Y11" si="36">IF(Y12+Z12=0,"",IF(Y12=4,3,IF(Y12=3,1,0)))</f>
        <v>3</v>
      </c>
      <c r="Z11" s="107"/>
      <c r="AA11" s="106">
        <f t="shared" ref="AA11" si="37">IF(AA12+AB12=0,"",IF(AA12=4,3,IF(AA12=3,1,0)))</f>
        <v>3</v>
      </c>
      <c r="AB11" s="107"/>
      <c r="AC11" s="106">
        <f t="shared" ref="AC11" si="38">IF(AC12+AD12=0,"",IF(AC12=4,3,IF(AC12=3,1,0)))</f>
        <v>1</v>
      </c>
      <c r="AD11" s="107"/>
      <c r="AE11" s="106">
        <f t="shared" ref="AE11" si="39">IF(AE12+AF12=0,"",IF(AE12=4,3,IF(AE12=3,1,0)))</f>
        <v>1</v>
      </c>
      <c r="AF11" s="107"/>
      <c r="AG11" s="106">
        <f t="shared" ref="AG11" si="40">IF(AG12+AH12=0,"",IF(AG12=4,3,IF(AG12=3,1,0)))</f>
        <v>1</v>
      </c>
      <c r="AH11" s="107"/>
      <c r="AI11" s="106">
        <f t="shared" ref="AI11" si="41">IF(AI12+AJ12=0,"",IF(AI12=4,3,IF(AI12=3,1,0)))</f>
        <v>3</v>
      </c>
      <c r="AJ11" s="107"/>
      <c r="AK11" s="106">
        <f t="shared" ref="AK11" si="42">IF(AK12+AL12=0,"",IF(AK12=4,3,IF(AK12=3,1,0)))</f>
        <v>3</v>
      </c>
      <c r="AL11" s="107"/>
      <c r="AM11" s="106">
        <f t="shared" ref="AM11" si="43">IF(AM12+AN12=0,"",IF(AM12=4,3,IF(AM12=3,1,0)))</f>
        <v>1</v>
      </c>
      <c r="AN11" s="107"/>
      <c r="AO11" s="101">
        <f>SUM(AO12/AP12)</f>
        <v>1.5151515151515151</v>
      </c>
      <c r="AP11" s="102"/>
      <c r="AR11" s="112">
        <f>IF($I11=1,$G11/2)+IF($I11=0,$G11)</f>
        <v>0</v>
      </c>
      <c r="AS11" s="112">
        <f>IF($K11=1,$G11/2)+IF($K11=0,$G11)</f>
        <v>14</v>
      </c>
      <c r="AT11" s="113"/>
      <c r="AU11" s="112">
        <f>IF($O11=1,$G11/2)+IF($O11=0,$G11)</f>
        <v>14</v>
      </c>
      <c r="AV11" s="112">
        <f>IF($Q11=1,$G11/2)+IF($Q11=0,$G11)</f>
        <v>14</v>
      </c>
      <c r="AW11" s="112">
        <f>IF($S11=1,$G11/2)+IF($S11=0,$G11)</f>
        <v>0</v>
      </c>
      <c r="AX11" s="112">
        <f>IF($U11=1,$G11/2)+IF($U11=0,$G11)</f>
        <v>28</v>
      </c>
      <c r="AY11" s="112">
        <f>IF($W11=1,$G11/2)+IF($W11=0,$G11)</f>
        <v>0</v>
      </c>
      <c r="AZ11" s="112">
        <f>IF($Y11=1,$G11/2)+IF($Y11=0,$G11)</f>
        <v>0</v>
      </c>
      <c r="BA11" s="112">
        <f>IF($AA11=1,$G11/2)+IF($AA11=0,$G11)</f>
        <v>0</v>
      </c>
      <c r="BB11" s="112">
        <f>IF($AU11=1,$G11/2)+IF($AC11=0,$G11)</f>
        <v>0</v>
      </c>
      <c r="BC11" s="112">
        <f>IF($AE11=1,$G11/2)+IF($AE11=0,$G11)</f>
        <v>14</v>
      </c>
      <c r="BD11" s="112">
        <f>IF($AG11=1,$G11/2)+IF($AG11=0,$G11)</f>
        <v>14</v>
      </c>
      <c r="BE11" s="112">
        <f>IF($AI11=1,$G11/2)+IF($AI11=0,$G11)</f>
        <v>0</v>
      </c>
      <c r="BF11" s="112">
        <f>IF($AK11=1,$G11/2)+IF($AK11=0,$G11)</f>
        <v>0</v>
      </c>
      <c r="BG11" s="112">
        <f>IF($AM11=1,$G11/2)+IF($AM11=0,$G11)</f>
        <v>14</v>
      </c>
    </row>
    <row r="12" spans="1:59" ht="13.5" customHeight="1">
      <c r="A12" s="157"/>
      <c r="B12" s="164"/>
      <c r="C12" s="152"/>
      <c r="D12" s="150"/>
      <c r="E12" s="148"/>
      <c r="F12" s="144"/>
      <c r="G12" s="131"/>
      <c r="H12" s="118"/>
      <c r="I12" s="61">
        <v>4</v>
      </c>
      <c r="J12" s="62">
        <v>0</v>
      </c>
      <c r="K12" s="61">
        <v>3</v>
      </c>
      <c r="L12" s="62">
        <v>3</v>
      </c>
      <c r="M12" s="70"/>
      <c r="N12" s="70"/>
      <c r="O12" s="60">
        <v>3</v>
      </c>
      <c r="P12" s="59">
        <v>3</v>
      </c>
      <c r="Q12" s="61">
        <v>3</v>
      </c>
      <c r="R12" s="62">
        <v>3</v>
      </c>
      <c r="S12" s="61">
        <v>4</v>
      </c>
      <c r="T12" s="62">
        <v>1</v>
      </c>
      <c r="U12" s="61">
        <v>1</v>
      </c>
      <c r="V12" s="62">
        <v>4</v>
      </c>
      <c r="W12" s="61">
        <v>4</v>
      </c>
      <c r="X12" s="62">
        <v>1</v>
      </c>
      <c r="Y12" s="61">
        <v>4</v>
      </c>
      <c r="Z12" s="62">
        <v>2</v>
      </c>
      <c r="AA12" s="61">
        <v>4</v>
      </c>
      <c r="AB12" s="62">
        <v>2</v>
      </c>
      <c r="AC12" s="61">
        <v>3</v>
      </c>
      <c r="AD12" s="62">
        <v>3</v>
      </c>
      <c r="AE12" s="61">
        <v>3</v>
      </c>
      <c r="AF12" s="62">
        <v>3</v>
      </c>
      <c r="AG12" s="61">
        <v>3</v>
      </c>
      <c r="AH12" s="62">
        <v>3</v>
      </c>
      <c r="AI12" s="61">
        <v>4</v>
      </c>
      <c r="AJ12" s="62">
        <v>1</v>
      </c>
      <c r="AK12" s="61">
        <v>4</v>
      </c>
      <c r="AL12" s="62">
        <v>1</v>
      </c>
      <c r="AM12" s="61">
        <v>3</v>
      </c>
      <c r="AN12" s="62">
        <v>3</v>
      </c>
      <c r="AO12" s="67">
        <f>SUM($AM12,$AK12,$AI12,$AG12,$AE12,$AC12,$AA12,$Y12,$W12,$U12,$S12,$Q12,$O12,$M12,$K12,$I12,)</f>
        <v>50</v>
      </c>
      <c r="AP12" s="68">
        <f>SUM($AN12,$AL12,$AJ12,$AH12,$AF12,$AD12,$AB12,$Z12,$X12,$V12,$T12,$R12,$P12,$N12,$L12,$J12,)</f>
        <v>33</v>
      </c>
      <c r="AR12" s="112"/>
      <c r="AS12" s="112"/>
      <c r="AT12" s="113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</row>
    <row r="13" spans="1:59" ht="13.5" customHeight="1">
      <c r="A13" s="156">
        <v>4</v>
      </c>
      <c r="B13" s="158" t="str">
        <f>Saraksts!B10</f>
        <v>Liepins Guntars</v>
      </c>
      <c r="C13" s="151" t="s">
        <v>154</v>
      </c>
      <c r="D13" s="149" t="s">
        <v>157</v>
      </c>
      <c r="E13" s="147">
        <v>1808</v>
      </c>
      <c r="F13" s="134">
        <v>15</v>
      </c>
      <c r="G13" s="130">
        <f t="shared" ref="G13" si="44">SUM(I13:AN13)</f>
        <v>7</v>
      </c>
      <c r="H13" s="116">
        <f>AU39</f>
        <v>42</v>
      </c>
      <c r="I13" s="115">
        <f t="shared" ref="I13" si="45">IF(I14+J14=0,"",IF(I14=4,3,IF(I14=3,1,0)))</f>
        <v>3</v>
      </c>
      <c r="J13" s="107"/>
      <c r="K13" s="106">
        <f t="shared" ref="K13" si="46">IF(K14+L14=0,"",IF(K14=4,3,IF(K14=3,1,0)))</f>
        <v>0</v>
      </c>
      <c r="L13" s="107"/>
      <c r="M13" s="106">
        <f t="shared" ref="M13" si="47">IF(M14+N14=0,"",IF(M14=4,3,IF(M14=3,1,0)))</f>
        <v>1</v>
      </c>
      <c r="N13" s="107"/>
      <c r="O13" s="69"/>
      <c r="P13" s="69"/>
      <c r="Q13" s="106">
        <f t="shared" ref="Q13" si="48">IF(Q14+R14=0,"",IF(Q14=4,3,IF(Q14=3,1,0)))</f>
        <v>0</v>
      </c>
      <c r="R13" s="107"/>
      <c r="S13" s="106">
        <f t="shared" ref="S13" si="49">IF(S14+T14=0,"",IF(S14=4,3,IF(S14=3,1,0)))</f>
        <v>0</v>
      </c>
      <c r="T13" s="107"/>
      <c r="U13" s="106">
        <f t="shared" ref="U13" si="50">IF(U14+V14=0,"",IF(U14=4,3,IF(U14=3,1,0)))</f>
        <v>0</v>
      </c>
      <c r="V13" s="107"/>
      <c r="W13" s="106">
        <f t="shared" ref="W13" si="51">IF(W14+X14=0,"",IF(W14=4,3,IF(W14=3,1,0)))</f>
        <v>0</v>
      </c>
      <c r="X13" s="107"/>
      <c r="Y13" s="106">
        <f t="shared" ref="Y13" si="52">IF(Y14+Z14=0,"",IF(Y14=4,3,IF(Y14=3,1,0)))</f>
        <v>0</v>
      </c>
      <c r="Z13" s="107"/>
      <c r="AA13" s="106">
        <f t="shared" ref="AA13" si="53">IF(AA14+AB14=0,"",IF(AA14=4,3,IF(AA14=3,1,0)))</f>
        <v>0</v>
      </c>
      <c r="AB13" s="107"/>
      <c r="AC13" s="106">
        <f t="shared" ref="AC13" si="54">IF(AC14+AD14=0,"",IF(AC14=4,3,IF(AC14=3,1,0)))</f>
        <v>0</v>
      </c>
      <c r="AD13" s="107"/>
      <c r="AE13" s="106">
        <f t="shared" ref="AE13" si="55">IF(AE14+AF14=0,"",IF(AE14=4,3,IF(AE14=3,1,0)))</f>
        <v>0</v>
      </c>
      <c r="AF13" s="107"/>
      <c r="AG13" s="106">
        <f t="shared" ref="AG13" si="56">IF(AG14+AH14=0,"",IF(AG14=4,3,IF(AG14=3,1,0)))</f>
        <v>3</v>
      </c>
      <c r="AH13" s="107"/>
      <c r="AI13" s="106">
        <f t="shared" ref="AI13" si="57">IF(AI14+AJ14=0,"",IF(AI14=4,3,IF(AI14=3,1,0)))</f>
        <v>0</v>
      </c>
      <c r="AJ13" s="107"/>
      <c r="AK13" s="106">
        <f t="shared" ref="AK13" si="58">IF(AK14+AL14=0,"",IF(AK14=4,3,IF(AK14=3,1,0)))</f>
        <v>0</v>
      </c>
      <c r="AL13" s="107"/>
      <c r="AM13" s="106">
        <f t="shared" ref="AM13" si="59">IF(AM14+AN14=0,"",IF(AM14=4,3,IF(AM14=3,1,0)))</f>
        <v>0</v>
      </c>
      <c r="AN13" s="107"/>
      <c r="AO13" s="101">
        <f>SUM(AO14/AP14)</f>
        <v>0.30909090909090908</v>
      </c>
      <c r="AP13" s="102"/>
      <c r="AR13" s="112">
        <f>IF($I13=1,$G13/2)+IF($I13=0,$G13)</f>
        <v>0</v>
      </c>
      <c r="AS13" s="112">
        <f>IF($K13=1,$G13/2)+IF($K13=0,$G13)</f>
        <v>7</v>
      </c>
      <c r="AT13" s="112">
        <f>IF($M13=1,$G13/2)+IF($M13=0,$G13)</f>
        <v>3.5</v>
      </c>
      <c r="AU13" s="113"/>
      <c r="AV13" s="112">
        <f>IF($Q13=1,$G13/2)+IF($Q13=0,$G13)</f>
        <v>7</v>
      </c>
      <c r="AW13" s="112">
        <f>IF($S13=1,$G13/2)+IF($S13=0,$G13)</f>
        <v>7</v>
      </c>
      <c r="AX13" s="112">
        <f>IF($U13=1,$G13/2)+IF($U13=0,$G13)</f>
        <v>7</v>
      </c>
      <c r="AY13" s="112">
        <f>IF($W13=1,$G13/2)+IF($W13=0,$G13)</f>
        <v>7</v>
      </c>
      <c r="AZ13" s="112">
        <f>IF($Y13=1,$G13/2)+IF($Y13=0,$G13)</f>
        <v>7</v>
      </c>
      <c r="BA13" s="112">
        <f>IF($AA13=1,$G13/2)+IF($AA13=0,$G13)</f>
        <v>7</v>
      </c>
      <c r="BB13" s="112">
        <f>IF($AU13=1,$G13/2)+IF($AC13=0,$G13)</f>
        <v>7</v>
      </c>
      <c r="BC13" s="112">
        <f>IF($AE13=1,$G13/2)+IF($AE13=0,$G13)</f>
        <v>7</v>
      </c>
      <c r="BD13" s="112">
        <f>IF($AG13=1,$G13/2)+IF($AG13=0,$G13)</f>
        <v>0</v>
      </c>
      <c r="BE13" s="112">
        <f>IF($AI13=1,$G13/2)+IF($AI13=0,$G13)</f>
        <v>7</v>
      </c>
      <c r="BF13" s="112">
        <f>IF($AK13=1,$G13/2)+IF($AK13=0,$G13)</f>
        <v>7</v>
      </c>
      <c r="BG13" s="112">
        <f>IF($AM13=1,$G13/2)+IF($AM13=0,$G13)</f>
        <v>7</v>
      </c>
    </row>
    <row r="14" spans="1:59" ht="13.5" customHeight="1">
      <c r="A14" s="157"/>
      <c r="B14" s="159"/>
      <c r="C14" s="152"/>
      <c r="D14" s="150"/>
      <c r="E14" s="148"/>
      <c r="F14" s="137"/>
      <c r="G14" s="131"/>
      <c r="H14" s="118"/>
      <c r="I14" s="61">
        <v>4</v>
      </c>
      <c r="J14" s="62">
        <v>2</v>
      </c>
      <c r="K14" s="61">
        <v>0</v>
      </c>
      <c r="L14" s="62">
        <v>4</v>
      </c>
      <c r="M14" s="60">
        <v>3</v>
      </c>
      <c r="N14" s="59">
        <v>3</v>
      </c>
      <c r="O14" s="70"/>
      <c r="P14" s="70"/>
      <c r="Q14" s="61">
        <v>0</v>
      </c>
      <c r="R14" s="62">
        <v>4</v>
      </c>
      <c r="S14" s="61">
        <v>1</v>
      </c>
      <c r="T14" s="62">
        <v>4</v>
      </c>
      <c r="U14" s="61">
        <v>2</v>
      </c>
      <c r="V14" s="62">
        <v>4</v>
      </c>
      <c r="W14" s="61">
        <v>0</v>
      </c>
      <c r="X14" s="62">
        <v>4</v>
      </c>
      <c r="Y14" s="61">
        <v>0</v>
      </c>
      <c r="Z14" s="62">
        <v>4</v>
      </c>
      <c r="AA14" s="61">
        <v>0</v>
      </c>
      <c r="AB14" s="62">
        <v>4</v>
      </c>
      <c r="AC14" s="61">
        <v>0</v>
      </c>
      <c r="AD14" s="62">
        <v>4</v>
      </c>
      <c r="AE14" s="61">
        <v>0</v>
      </c>
      <c r="AF14" s="62">
        <v>4</v>
      </c>
      <c r="AG14" s="61">
        <v>4</v>
      </c>
      <c r="AH14" s="62">
        <v>2</v>
      </c>
      <c r="AI14" s="61">
        <v>2</v>
      </c>
      <c r="AJ14" s="62">
        <v>4</v>
      </c>
      <c r="AK14" s="61">
        <v>1</v>
      </c>
      <c r="AL14" s="62">
        <v>4</v>
      </c>
      <c r="AM14" s="61">
        <v>0</v>
      </c>
      <c r="AN14" s="62">
        <v>4</v>
      </c>
      <c r="AO14" s="67">
        <f>SUM($AM14,$AK14,$AI14,$AG14,$AE14,$AC14,$AA14,$Y14,$W14,$U14,$S14,$Q14,$O14,$M14,$K14,$I14,)</f>
        <v>17</v>
      </c>
      <c r="AP14" s="68">
        <f>SUM($AN14,$AL14,$AJ14,$AH14,$AF14,$AD14,$AB14,$Z14,$X14,$V14,$T14,$R14,$P14,$N14,$L14,$J14,)</f>
        <v>55</v>
      </c>
      <c r="AR14" s="112"/>
      <c r="AS14" s="112"/>
      <c r="AT14" s="112"/>
      <c r="AU14" s="113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</row>
    <row r="15" spans="1:59" ht="13.5" customHeight="1">
      <c r="A15" s="156">
        <v>5</v>
      </c>
      <c r="B15" s="165" t="str">
        <f>Saraksts!B11</f>
        <v>Locmels Imants</v>
      </c>
      <c r="C15" s="151" t="s">
        <v>154</v>
      </c>
      <c r="D15" s="149"/>
      <c r="E15" s="147">
        <v>1726</v>
      </c>
      <c r="F15" s="145">
        <v>3</v>
      </c>
      <c r="G15" s="130">
        <f t="shared" ref="G15" si="60">SUM(I15:AN15)</f>
        <v>27</v>
      </c>
      <c r="H15" s="116">
        <f>AV39</f>
        <v>184.5</v>
      </c>
      <c r="I15" s="115">
        <f t="shared" ref="I15" si="61">IF(I16+J16=0,"",IF(I16=4,3,IF(I16=3,1,0)))</f>
        <v>1</v>
      </c>
      <c r="J15" s="107"/>
      <c r="K15" s="106">
        <f t="shared" ref="K15" si="62">IF(K16+L16=0,"",IF(K16=4,3,IF(K16=3,1,0)))</f>
        <v>1</v>
      </c>
      <c r="L15" s="107"/>
      <c r="M15" s="106">
        <f t="shared" ref="M15" si="63">IF(M16+N16=0,"",IF(M16=4,3,IF(M16=3,1,0)))</f>
        <v>1</v>
      </c>
      <c r="N15" s="107"/>
      <c r="O15" s="106">
        <f t="shared" ref="O15" si="64">IF(O16+P16=0,"",IF(O16=4,3,IF(O16=3,1,0)))</f>
        <v>3</v>
      </c>
      <c r="P15" s="107"/>
      <c r="Q15" s="69"/>
      <c r="R15" s="69"/>
      <c r="S15" s="106">
        <f t="shared" ref="S15" si="65">IF(S16+T16=0,"",IF(S16=4,3,IF(S16=3,1,0)))</f>
        <v>3</v>
      </c>
      <c r="T15" s="107"/>
      <c r="U15" s="106">
        <f t="shared" ref="U15" si="66">IF(U16+V16=0,"",IF(U16=4,3,IF(U16=3,1,0)))</f>
        <v>1</v>
      </c>
      <c r="V15" s="107"/>
      <c r="W15" s="106">
        <f t="shared" ref="W15" si="67">IF(W16+X16=0,"",IF(W16=4,3,IF(W16=3,1,0)))</f>
        <v>1</v>
      </c>
      <c r="X15" s="107"/>
      <c r="Y15" s="106">
        <f t="shared" ref="Y15" si="68">IF(Y16+Z16=0,"",IF(Y16=4,3,IF(Y16=3,1,0)))</f>
        <v>3</v>
      </c>
      <c r="Z15" s="107"/>
      <c r="AA15" s="106">
        <f t="shared" ref="AA15" si="69">IF(AA16+AB16=0,"",IF(AA16=4,3,IF(AA16=3,1,0)))</f>
        <v>3</v>
      </c>
      <c r="AB15" s="107"/>
      <c r="AC15" s="106">
        <f t="shared" ref="AC15" si="70">IF(AC16+AD16=0,"",IF(AC16=4,3,IF(AC16=3,1,0)))</f>
        <v>1</v>
      </c>
      <c r="AD15" s="107"/>
      <c r="AE15" s="106">
        <f t="shared" ref="AE15" si="71">IF(AE16+AF16=0,"",IF(AE16=4,3,IF(AE16=3,1,0)))</f>
        <v>3</v>
      </c>
      <c r="AF15" s="107"/>
      <c r="AG15" s="106">
        <f t="shared" ref="AG15" si="72">IF(AG16+AH16=0,"",IF(AG16=4,3,IF(AG16=3,1,0)))</f>
        <v>0</v>
      </c>
      <c r="AH15" s="107"/>
      <c r="AI15" s="106">
        <f t="shared" ref="AI15" si="73">IF(AI16+AJ16=0,"",IF(AI16=4,3,IF(AI16=3,1,0)))</f>
        <v>3</v>
      </c>
      <c r="AJ15" s="107"/>
      <c r="AK15" s="106">
        <f t="shared" ref="AK15" si="74">IF(AK16+AL16=0,"",IF(AK16=4,3,IF(AK16=3,1,0)))</f>
        <v>3</v>
      </c>
      <c r="AL15" s="107"/>
      <c r="AM15" s="106">
        <f t="shared" ref="AM15" si="75">IF(AM16+AN16=0,"",IF(AM16=4,3,IF(AM16=3,1,0)))</f>
        <v>0</v>
      </c>
      <c r="AN15" s="107"/>
      <c r="AO15" s="101">
        <f>SUM(AO16/AP16)</f>
        <v>1.4411764705882353</v>
      </c>
      <c r="AP15" s="102"/>
      <c r="AQ15" s="36"/>
      <c r="AR15" s="112">
        <f>IF($I15=1,$G15/2)+IF($I15=0,$G15)</f>
        <v>13.5</v>
      </c>
      <c r="AS15" s="112">
        <f>IF($K15=1,$G15/2)+IF($K15=0,$G15)</f>
        <v>13.5</v>
      </c>
      <c r="AT15" s="112">
        <f>IF($M15=1,$G15/2)+IF($M15=0,$G15)</f>
        <v>13.5</v>
      </c>
      <c r="AU15" s="112">
        <f>IF($O15=1,$G15/2)+IF($O15=0,$G15)</f>
        <v>0</v>
      </c>
      <c r="AV15" s="113"/>
      <c r="AW15" s="112">
        <f>IF($S15=1,$G15/2)+IF($S15=0,$G15)</f>
        <v>0</v>
      </c>
      <c r="AX15" s="112">
        <f>IF($U15=1,$G15/2)+IF($U15=0,$G15)</f>
        <v>13.5</v>
      </c>
      <c r="AY15" s="112">
        <f>IF($W15=1,$G15/2)+IF($W15=0,$G15)</f>
        <v>13.5</v>
      </c>
      <c r="AZ15" s="112">
        <f>IF($Y15=1,$G15/2)+IF($Y15=0,$G15)</f>
        <v>0</v>
      </c>
      <c r="BA15" s="112">
        <f>IF($AA15=1,$G15/2)+IF($AA15=0,$G15)</f>
        <v>0</v>
      </c>
      <c r="BB15" s="112">
        <f>IF($AU15=1,$G15/2)+IF($AC15=0,$G15)</f>
        <v>0</v>
      </c>
      <c r="BC15" s="112">
        <f>IF($AE15=1,$G15/2)+IF($AE15=0,$G15)</f>
        <v>0</v>
      </c>
      <c r="BD15" s="112">
        <f>IF($AG15=1,$G15/2)+IF($AG15=0,$G15)</f>
        <v>27</v>
      </c>
      <c r="BE15" s="112">
        <f>IF($AI15=1,$G15/2)+IF($AI15=0,$G15)</f>
        <v>0</v>
      </c>
      <c r="BF15" s="112">
        <f>IF($AK15=1,$G15/2)+IF($AK15=0,$G15)</f>
        <v>0</v>
      </c>
      <c r="BG15" s="112">
        <f>IF($AM15=1,$G15/2)+IF($AM15=0,$G15)</f>
        <v>27</v>
      </c>
    </row>
    <row r="16" spans="1:59" ht="13.5" customHeight="1">
      <c r="A16" s="157"/>
      <c r="B16" s="166"/>
      <c r="C16" s="152"/>
      <c r="D16" s="150"/>
      <c r="E16" s="148"/>
      <c r="F16" s="146"/>
      <c r="G16" s="131"/>
      <c r="H16" s="118"/>
      <c r="I16" s="61">
        <v>3</v>
      </c>
      <c r="J16" s="62">
        <v>3</v>
      </c>
      <c r="K16" s="60">
        <v>3</v>
      </c>
      <c r="L16" s="59">
        <v>3</v>
      </c>
      <c r="M16" s="61">
        <v>3</v>
      </c>
      <c r="N16" s="62">
        <v>3</v>
      </c>
      <c r="O16" s="61">
        <v>4</v>
      </c>
      <c r="P16" s="62">
        <v>0</v>
      </c>
      <c r="Q16" s="70"/>
      <c r="R16" s="70"/>
      <c r="S16" s="61">
        <v>4</v>
      </c>
      <c r="T16" s="62">
        <v>2</v>
      </c>
      <c r="U16" s="61">
        <v>3</v>
      </c>
      <c r="V16" s="62">
        <v>3</v>
      </c>
      <c r="W16" s="61">
        <v>3</v>
      </c>
      <c r="X16" s="62">
        <v>3</v>
      </c>
      <c r="Y16" s="61">
        <v>4</v>
      </c>
      <c r="Z16" s="62">
        <v>0</v>
      </c>
      <c r="AA16" s="61">
        <v>4</v>
      </c>
      <c r="AB16" s="62">
        <v>2</v>
      </c>
      <c r="AC16" s="61">
        <v>3</v>
      </c>
      <c r="AD16" s="62">
        <v>3</v>
      </c>
      <c r="AE16" s="61">
        <v>4</v>
      </c>
      <c r="AF16" s="62">
        <v>1</v>
      </c>
      <c r="AG16" s="61">
        <v>2</v>
      </c>
      <c r="AH16" s="62">
        <v>4</v>
      </c>
      <c r="AI16" s="61">
        <v>4</v>
      </c>
      <c r="AJ16" s="62">
        <v>1</v>
      </c>
      <c r="AK16" s="61">
        <v>4</v>
      </c>
      <c r="AL16" s="62">
        <v>2</v>
      </c>
      <c r="AM16" s="61">
        <v>1</v>
      </c>
      <c r="AN16" s="62">
        <v>4</v>
      </c>
      <c r="AO16" s="67">
        <f>SUM($AM16,$AK16,$AI16,$AG16,$AE16,$AC16,$AA16,$Y16,$W16,$U16,$S16,$Q16,$O16,$M16,$K16,$I16,)</f>
        <v>49</v>
      </c>
      <c r="AP16" s="68">
        <f>SUM($AN16,$AL16,$AJ16,$AH16,$AF16,$AD16,$AB16,$Z16,$X16,$V16,$T16,$R16,$P16,$N16,$L16,$J16,)</f>
        <v>34</v>
      </c>
      <c r="AR16" s="112"/>
      <c r="AS16" s="112"/>
      <c r="AT16" s="112"/>
      <c r="AU16" s="112"/>
      <c r="AV16" s="113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</row>
    <row r="17" spans="1:59" ht="13.5" customHeight="1">
      <c r="A17" s="156">
        <v>6</v>
      </c>
      <c r="B17" s="158" t="str">
        <f>Saraksts!B12</f>
        <v>Atslega Aigars</v>
      </c>
      <c r="C17" s="151" t="s">
        <v>154</v>
      </c>
      <c r="D17" s="149"/>
      <c r="E17" s="147">
        <v>1581</v>
      </c>
      <c r="F17" s="134">
        <v>10</v>
      </c>
      <c r="G17" s="130">
        <f t="shared" ref="G17" si="76">SUM(I17:AN17)</f>
        <v>20</v>
      </c>
      <c r="H17" s="116">
        <f>AW39</f>
        <v>127.5</v>
      </c>
      <c r="I17" s="115">
        <f t="shared" ref="I17" si="77">IF(I18+J18=0,"",IF(I18=4,3,IF(I18=3,1,0)))</f>
        <v>3</v>
      </c>
      <c r="J17" s="107"/>
      <c r="K17" s="106">
        <f t="shared" ref="K17" si="78">IF(K18+L18=0,"",IF(K18=4,3,IF(K18=3,1,0)))</f>
        <v>1</v>
      </c>
      <c r="L17" s="107"/>
      <c r="M17" s="106">
        <f t="shared" ref="M17" si="79">IF(M18+N18=0,"",IF(M18=4,3,IF(M18=3,1,0)))</f>
        <v>0</v>
      </c>
      <c r="N17" s="107"/>
      <c r="O17" s="106">
        <f t="shared" ref="O17" si="80">IF(O18+P18=0,"",IF(O18=4,3,IF(O18=3,1,0)))</f>
        <v>3</v>
      </c>
      <c r="P17" s="107"/>
      <c r="Q17" s="106">
        <f t="shared" ref="Q17" si="81">IF(Q18+R18=0,"",IF(Q18=4,3,IF(Q18=3,1,0)))</f>
        <v>0</v>
      </c>
      <c r="R17" s="107"/>
      <c r="S17" s="69"/>
      <c r="T17" s="69"/>
      <c r="U17" s="106">
        <f t="shared" ref="U17" si="82">IF(U18+V18=0,"",IF(U18=4,3,IF(U18=3,1,0)))</f>
        <v>0</v>
      </c>
      <c r="V17" s="107"/>
      <c r="W17" s="106">
        <f t="shared" ref="W17" si="83">IF(W18+X18=0,"",IF(W18=4,3,IF(W18=3,1,0)))</f>
        <v>1</v>
      </c>
      <c r="X17" s="107"/>
      <c r="Y17" s="106">
        <f t="shared" ref="Y17" si="84">IF(Y18+Z18=0,"",IF(Y18=4,3,IF(Y18=3,1,0)))</f>
        <v>1</v>
      </c>
      <c r="Z17" s="107"/>
      <c r="AA17" s="106">
        <f t="shared" ref="AA17" si="85">IF(AA18+AB18=0,"",IF(AA18=4,3,IF(AA18=3,1,0)))</f>
        <v>0</v>
      </c>
      <c r="AB17" s="107"/>
      <c r="AC17" s="106">
        <f t="shared" ref="AC17" si="86">IF(AC18+AD18=0,"",IF(AC18=4,3,IF(AC18=3,1,0)))</f>
        <v>3</v>
      </c>
      <c r="AD17" s="107"/>
      <c r="AE17" s="106">
        <f t="shared" ref="AE17" si="87">IF(AE18+AF18=0,"",IF(AE18=4,3,IF(AE18=3,1,0)))</f>
        <v>3</v>
      </c>
      <c r="AF17" s="107"/>
      <c r="AG17" s="106">
        <f t="shared" ref="AG17" si="88">IF(AG18+AH18=0,"",IF(AG18=4,3,IF(AG18=3,1,0)))</f>
        <v>1</v>
      </c>
      <c r="AH17" s="107"/>
      <c r="AI17" s="106">
        <f t="shared" ref="AI17" si="89">IF(AI18+AJ18=0,"",IF(AI18=4,3,IF(AI18=3,1,0)))</f>
        <v>3</v>
      </c>
      <c r="AJ17" s="107"/>
      <c r="AK17" s="106">
        <f t="shared" ref="AK17" si="90">IF(AK18+AL18=0,"",IF(AK18=4,3,IF(AK18=3,1,0)))</f>
        <v>1</v>
      </c>
      <c r="AL17" s="107"/>
      <c r="AM17" s="106">
        <f t="shared" ref="AM17" si="91">IF(AM18+AN18=0,"",IF(AM18=4,3,IF(AM18=3,1,0)))</f>
        <v>0</v>
      </c>
      <c r="AN17" s="107"/>
      <c r="AO17" s="101">
        <f>SUM(AO18/AP18)</f>
        <v>1.0487804878048781</v>
      </c>
      <c r="AP17" s="102"/>
      <c r="AR17" s="112">
        <f>IF($I17=1,$G17/2)+IF($I17=0,$G17)</f>
        <v>0</v>
      </c>
      <c r="AS17" s="112">
        <f>IF($K17=1,$G17/2)+IF($K17=0,$G17)</f>
        <v>10</v>
      </c>
      <c r="AT17" s="112">
        <f>IF($M17=1,$G17/2)+IF($M17=0,$G17)</f>
        <v>20</v>
      </c>
      <c r="AU17" s="112">
        <f>IF($O17=1,$G17/2)+IF($O17=0,$G17)</f>
        <v>0</v>
      </c>
      <c r="AV17" s="112">
        <f>IF($Q17=1,$G17/2)+IF($Q17=0,$G17)</f>
        <v>20</v>
      </c>
      <c r="AW17" s="113"/>
      <c r="AX17" s="112">
        <f>IF($U17=1,$G17/2)+IF($U17=0,$G17)</f>
        <v>20</v>
      </c>
      <c r="AY17" s="112">
        <f>IF($W17=1,$G17/2)+IF($W17=0,$G17)</f>
        <v>10</v>
      </c>
      <c r="AZ17" s="112">
        <f>IF($Y17=1,$G17/2)+IF($Y17=0,$G17)</f>
        <v>10</v>
      </c>
      <c r="BA17" s="112">
        <f>IF($AA17=1,$G17/2)+IF($AA17=0,$G17)</f>
        <v>20</v>
      </c>
      <c r="BB17" s="112">
        <f>IF($AU17=1,$G17/2)+IF($AC17=0,$G17)</f>
        <v>0</v>
      </c>
      <c r="BC17" s="112">
        <f>IF($AE17=1,$G17/2)+IF($AE17=0,$G17)</f>
        <v>0</v>
      </c>
      <c r="BD17" s="112">
        <f>IF($AG17=1,$G17/2)+IF($AG17=0,$G17)</f>
        <v>10</v>
      </c>
      <c r="BE17" s="112">
        <f>IF($AI17=1,$G17/2)+IF($AI17=0,$G17)</f>
        <v>0</v>
      </c>
      <c r="BF17" s="112">
        <f>IF($AK17=1,$G17/2)+IF($AK17=0,$G17)</f>
        <v>10</v>
      </c>
      <c r="BG17" s="112">
        <f>IF($AM17=1,$G17/2)+IF($AM17=0,$G17)</f>
        <v>20</v>
      </c>
    </row>
    <row r="18" spans="1:59" ht="13.5" customHeight="1">
      <c r="A18" s="157"/>
      <c r="B18" s="159"/>
      <c r="C18" s="152"/>
      <c r="D18" s="150"/>
      <c r="E18" s="148"/>
      <c r="F18" s="137"/>
      <c r="G18" s="131"/>
      <c r="H18" s="118"/>
      <c r="I18" s="60">
        <v>4</v>
      </c>
      <c r="J18" s="59">
        <v>1</v>
      </c>
      <c r="K18" s="61">
        <v>3</v>
      </c>
      <c r="L18" s="62">
        <v>3</v>
      </c>
      <c r="M18" s="61">
        <v>1</v>
      </c>
      <c r="N18" s="62">
        <v>4</v>
      </c>
      <c r="O18" s="61">
        <v>4</v>
      </c>
      <c r="P18" s="62">
        <v>1</v>
      </c>
      <c r="Q18" s="61">
        <v>2</v>
      </c>
      <c r="R18" s="62">
        <v>4</v>
      </c>
      <c r="S18" s="70"/>
      <c r="T18" s="70"/>
      <c r="U18" s="61">
        <v>2</v>
      </c>
      <c r="V18" s="62">
        <v>4</v>
      </c>
      <c r="W18" s="61">
        <v>3</v>
      </c>
      <c r="X18" s="62">
        <v>3</v>
      </c>
      <c r="Y18" s="61">
        <v>3</v>
      </c>
      <c r="Z18" s="62">
        <v>3</v>
      </c>
      <c r="AA18" s="61">
        <v>1</v>
      </c>
      <c r="AB18" s="62">
        <v>4</v>
      </c>
      <c r="AC18" s="61">
        <v>4</v>
      </c>
      <c r="AD18" s="62">
        <v>2</v>
      </c>
      <c r="AE18" s="61">
        <v>4</v>
      </c>
      <c r="AF18" s="62">
        <v>2</v>
      </c>
      <c r="AG18" s="61">
        <v>3</v>
      </c>
      <c r="AH18" s="62">
        <v>3</v>
      </c>
      <c r="AI18" s="61">
        <v>4</v>
      </c>
      <c r="AJ18" s="62">
        <v>0</v>
      </c>
      <c r="AK18" s="61">
        <v>3</v>
      </c>
      <c r="AL18" s="62">
        <v>3</v>
      </c>
      <c r="AM18" s="61">
        <v>2</v>
      </c>
      <c r="AN18" s="62">
        <v>4</v>
      </c>
      <c r="AO18" s="67">
        <f>SUM($AM18,$AK18,$AI18,$AG18,$AE18,$AC18,$AA18,$Y18,$W18,$U18,$S18,$Q18,$O18,$M18,$K18,$I18,)</f>
        <v>43</v>
      </c>
      <c r="AP18" s="68">
        <f>SUM($AN18,$AL18,$AJ18,$AH18,$AF18,$AD18,$AB18,$Z18,$X18,$V18,$T18,$R18,$P18,$N18,$L18,$J18,)</f>
        <v>41</v>
      </c>
      <c r="AR18" s="112"/>
      <c r="AS18" s="112"/>
      <c r="AT18" s="112"/>
      <c r="AU18" s="112"/>
      <c r="AV18" s="112"/>
      <c r="AW18" s="113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</row>
    <row r="19" spans="1:59" ht="13.5" customHeight="1">
      <c r="A19" s="156">
        <v>7</v>
      </c>
      <c r="B19" s="158" t="str">
        <f>Saraksts!B13</f>
        <v>Pyshnij Jevgeniy</v>
      </c>
      <c r="C19" s="153" t="s">
        <v>155</v>
      </c>
      <c r="D19" s="149"/>
      <c r="E19" s="147">
        <v>1562</v>
      </c>
      <c r="F19" s="134">
        <v>8</v>
      </c>
      <c r="G19" s="130">
        <f t="shared" ref="G19" si="92">SUM(I19:AN19)</f>
        <v>22</v>
      </c>
      <c r="H19" s="116">
        <f>AX39</f>
        <v>148.5</v>
      </c>
      <c r="I19" s="115">
        <f t="shared" ref="I19" si="93">IF(I20+J20=0,"",IF(I20=4,3,IF(I20=3,1,0)))</f>
        <v>3</v>
      </c>
      <c r="J19" s="107"/>
      <c r="K19" s="106">
        <f t="shared" ref="K19" si="94">IF(K20+L20=0,"",IF(K20=4,3,IF(K20=3,1,0)))</f>
        <v>0</v>
      </c>
      <c r="L19" s="107"/>
      <c r="M19" s="106">
        <f t="shared" ref="M19" si="95">IF(M20+N20=0,"",IF(M20=4,3,IF(M20=3,1,0)))</f>
        <v>3</v>
      </c>
      <c r="N19" s="107"/>
      <c r="O19" s="106">
        <f t="shared" ref="O19" si="96">IF(O20+P20=0,"",IF(O20=4,3,IF(O20=3,1,0)))</f>
        <v>3</v>
      </c>
      <c r="P19" s="107"/>
      <c r="Q19" s="106">
        <f t="shared" ref="Q19" si="97">IF(Q20+R20=0,"",IF(Q20=4,3,IF(Q20=3,1,0)))</f>
        <v>1</v>
      </c>
      <c r="R19" s="107"/>
      <c r="S19" s="106">
        <f t="shared" ref="S19" si="98">IF(S20+T20=0,"",IF(S20=4,3,IF(S20=3,1,0)))</f>
        <v>3</v>
      </c>
      <c r="T19" s="107"/>
      <c r="U19" s="69"/>
      <c r="V19" s="69"/>
      <c r="W19" s="106">
        <f t="shared" ref="W19" si="99">IF(W20+X20=0,"",IF(W20=4,3,IF(W20=3,1,0)))</f>
        <v>0</v>
      </c>
      <c r="X19" s="107"/>
      <c r="Y19" s="106">
        <f t="shared" ref="Y19" si="100">IF(Y20+Z20=0,"",IF(Y20=4,3,IF(Y20=3,1,0)))</f>
        <v>1</v>
      </c>
      <c r="Z19" s="107"/>
      <c r="AA19" s="106">
        <f t="shared" ref="AA19" si="101">IF(AA20+AB20=0,"",IF(AA20=4,3,IF(AA20=3,1,0)))</f>
        <v>1</v>
      </c>
      <c r="AB19" s="107"/>
      <c r="AC19" s="106">
        <f t="shared" ref="AC19" si="102">IF(AC20+AD20=0,"",IF(AC20=4,3,IF(AC20=3,1,0)))</f>
        <v>1</v>
      </c>
      <c r="AD19" s="107"/>
      <c r="AE19" s="106">
        <f t="shared" ref="AE19" si="103">IF(AE20+AF20=0,"",IF(AE20=4,3,IF(AE20=3,1,0)))</f>
        <v>3</v>
      </c>
      <c r="AF19" s="107"/>
      <c r="AG19" s="106">
        <f t="shared" ref="AG19" si="104">IF(AG20+AH20=0,"",IF(AG20=4,3,IF(AG20=3,1,0)))</f>
        <v>0</v>
      </c>
      <c r="AH19" s="107"/>
      <c r="AI19" s="106">
        <f t="shared" ref="AI19" si="105">IF(AI20+AJ20=0,"",IF(AI20=4,3,IF(AI20=3,1,0)))</f>
        <v>1</v>
      </c>
      <c r="AJ19" s="107"/>
      <c r="AK19" s="106">
        <f t="shared" ref="AK19" si="106">IF(AK20+AL20=0,"",IF(AK20=4,3,IF(AK20=3,1,0)))</f>
        <v>1</v>
      </c>
      <c r="AL19" s="107"/>
      <c r="AM19" s="106">
        <f t="shared" ref="AM19" si="107">IF(AM20+AN20=0,"",IF(AM20=4,3,IF(AM20=3,1,0)))</f>
        <v>1</v>
      </c>
      <c r="AN19" s="107"/>
      <c r="AO19" s="101">
        <f>SUM(AO20/AP20)</f>
        <v>1.125</v>
      </c>
      <c r="AP19" s="102"/>
      <c r="AR19" s="112">
        <f>IF($I19=1,$G19/2)+IF($I19=0,$G19)</f>
        <v>0</v>
      </c>
      <c r="AS19" s="112">
        <f>IF($K19=1,$G19/2)+IF($K19=0,$G19)</f>
        <v>22</v>
      </c>
      <c r="AT19" s="112">
        <f>IF($M19=1,$G19/2)+IF($M19=0,$G19)</f>
        <v>0</v>
      </c>
      <c r="AU19" s="112">
        <f>IF($O19=1,$G19/2)+IF($O19=0,$G19)</f>
        <v>0</v>
      </c>
      <c r="AV19" s="112">
        <f>IF($Q19=1,$G19/2)+IF($Q19=0,$G19)</f>
        <v>11</v>
      </c>
      <c r="AW19" s="112">
        <f>IF($S19=1,$G19/2)+IF($S19=0,$G19)</f>
        <v>0</v>
      </c>
      <c r="AX19" s="113"/>
      <c r="AY19" s="112">
        <f>IF($W19=1,$G19/2)+IF($W19=0,$G19)</f>
        <v>22</v>
      </c>
      <c r="AZ19" s="112">
        <f>IF($Y19=1,$G19/2)+IF($Y19=0,$G19)</f>
        <v>11</v>
      </c>
      <c r="BA19" s="112">
        <f>IF($AA19=1,$G19/2)+IF($AA19=0,$G19)</f>
        <v>11</v>
      </c>
      <c r="BB19" s="112">
        <f>IF($AU19=1,$G19/2)+IF($AC19=0,$G19)</f>
        <v>0</v>
      </c>
      <c r="BC19" s="112">
        <f>IF($AE19=1,$G19/2)+IF($AE19=0,$G19)</f>
        <v>0</v>
      </c>
      <c r="BD19" s="112">
        <f>IF($AG19=1,$G19/2)+IF($AG19=0,$G19)</f>
        <v>22</v>
      </c>
      <c r="BE19" s="112">
        <f>IF($AI19=1,$G19/2)+IF($AI19=0,$G19)</f>
        <v>11</v>
      </c>
      <c r="BF19" s="112">
        <f>IF($AK19=1,$G19/2)+IF($AK19=0,$G19)</f>
        <v>11</v>
      </c>
      <c r="BG19" s="112">
        <f>IF($AM19=1,$G19/2)+IF($AM19=0,$G19)</f>
        <v>11</v>
      </c>
    </row>
    <row r="20" spans="1:59" ht="13.5" customHeight="1">
      <c r="A20" s="157"/>
      <c r="B20" s="159"/>
      <c r="C20" s="152"/>
      <c r="D20" s="150"/>
      <c r="E20" s="148"/>
      <c r="F20" s="137"/>
      <c r="G20" s="131"/>
      <c r="H20" s="118"/>
      <c r="I20" s="61">
        <v>4</v>
      </c>
      <c r="J20" s="62">
        <v>2</v>
      </c>
      <c r="K20" s="61">
        <v>1</v>
      </c>
      <c r="L20" s="62">
        <v>4</v>
      </c>
      <c r="M20" s="61">
        <v>4</v>
      </c>
      <c r="N20" s="62">
        <v>1</v>
      </c>
      <c r="O20" s="61">
        <v>4</v>
      </c>
      <c r="P20" s="62">
        <v>2</v>
      </c>
      <c r="Q20" s="61">
        <v>3</v>
      </c>
      <c r="R20" s="62">
        <v>3</v>
      </c>
      <c r="S20" s="61">
        <v>4</v>
      </c>
      <c r="T20" s="62">
        <v>2</v>
      </c>
      <c r="U20" s="70"/>
      <c r="V20" s="70"/>
      <c r="W20" s="61">
        <v>2</v>
      </c>
      <c r="X20" s="62">
        <v>4</v>
      </c>
      <c r="Y20" s="61">
        <v>3</v>
      </c>
      <c r="Z20" s="62">
        <v>3</v>
      </c>
      <c r="AA20" s="61">
        <v>3</v>
      </c>
      <c r="AB20" s="62">
        <v>3</v>
      </c>
      <c r="AC20" s="61">
        <v>3</v>
      </c>
      <c r="AD20" s="62">
        <v>3</v>
      </c>
      <c r="AE20" s="61">
        <v>4</v>
      </c>
      <c r="AF20" s="62">
        <v>0</v>
      </c>
      <c r="AG20" s="61">
        <v>1</v>
      </c>
      <c r="AH20" s="62">
        <v>4</v>
      </c>
      <c r="AI20" s="61">
        <v>3</v>
      </c>
      <c r="AJ20" s="62">
        <v>3</v>
      </c>
      <c r="AK20" s="60">
        <v>3</v>
      </c>
      <c r="AL20" s="59">
        <v>3</v>
      </c>
      <c r="AM20" s="61">
        <v>3</v>
      </c>
      <c r="AN20" s="62">
        <v>3</v>
      </c>
      <c r="AO20" s="67">
        <f>SUM($AM20,$AK20,$AI20,$AG20,$AE20,$AC20,$AA20,$Y20,$W20,$U20,$S20,$Q20,$O20,$M20,$K20,$I20,)</f>
        <v>45</v>
      </c>
      <c r="AP20" s="68">
        <f>SUM($AN20,$AL20,$AJ20,$AH20,$AF20,$AD20,$AB20,$Z20,$X20,$V20,$T20,$R20,$P20,$N20,$L20,$J20,)</f>
        <v>40</v>
      </c>
      <c r="AR20" s="112"/>
      <c r="AS20" s="112"/>
      <c r="AT20" s="112"/>
      <c r="AU20" s="112"/>
      <c r="AV20" s="112"/>
      <c r="AW20" s="112"/>
      <c r="AX20" s="113"/>
      <c r="AY20" s="112"/>
      <c r="AZ20" s="112"/>
      <c r="BA20" s="112"/>
      <c r="BB20" s="112"/>
      <c r="BC20" s="112"/>
      <c r="BD20" s="112"/>
      <c r="BE20" s="112"/>
      <c r="BF20" s="112"/>
      <c r="BG20" s="112"/>
    </row>
    <row r="21" spans="1:59" ht="13.5" customHeight="1">
      <c r="A21" s="156">
        <v>8</v>
      </c>
      <c r="B21" s="158" t="str">
        <f>Saraksts!B14</f>
        <v>Trees Guido</v>
      </c>
      <c r="C21" s="153" t="s">
        <v>155</v>
      </c>
      <c r="D21" s="149"/>
      <c r="E21" s="147">
        <v>1631</v>
      </c>
      <c r="F21" s="134">
        <v>12</v>
      </c>
      <c r="G21" s="130">
        <f t="shared" ref="G21" si="108">SUM(I21:AN21)</f>
        <v>19</v>
      </c>
      <c r="H21" s="116">
        <f>AY39</f>
        <v>123.5</v>
      </c>
      <c r="I21" s="115">
        <f t="shared" ref="I21" si="109">IF(I22+J22=0,"",IF(I22=4,3,IF(I22=3,1,0)))</f>
        <v>1</v>
      </c>
      <c r="J21" s="107"/>
      <c r="K21" s="106">
        <f t="shared" ref="K21" si="110">IF(K22+L22=0,"",IF(K22=4,3,IF(K22=3,1,0)))</f>
        <v>0</v>
      </c>
      <c r="L21" s="107"/>
      <c r="M21" s="106">
        <f t="shared" ref="M21" si="111">IF(M22+N22=0,"",IF(M22=4,3,IF(M22=3,1,0)))</f>
        <v>0</v>
      </c>
      <c r="N21" s="107"/>
      <c r="O21" s="106">
        <f t="shared" ref="O21" si="112">IF(O22+P22=0,"",IF(O22=4,3,IF(O22=3,1,0)))</f>
        <v>3</v>
      </c>
      <c r="P21" s="107"/>
      <c r="Q21" s="106">
        <f t="shared" ref="Q21" si="113">IF(Q22+R22=0,"",IF(Q22=4,3,IF(Q22=3,1,0)))</f>
        <v>1</v>
      </c>
      <c r="R21" s="107"/>
      <c r="S21" s="106">
        <f t="shared" ref="S21" si="114">IF(S22+T22=0,"",IF(S22=4,3,IF(S22=3,1,0)))</f>
        <v>1</v>
      </c>
      <c r="T21" s="107"/>
      <c r="U21" s="106">
        <f t="shared" ref="U21" si="115">IF(U22+V22=0,"",IF(U22=4,3,IF(U22=3,1,0)))</f>
        <v>3</v>
      </c>
      <c r="V21" s="107"/>
      <c r="W21" s="69"/>
      <c r="X21" s="69"/>
      <c r="Y21" s="106">
        <f t="shared" ref="Y21" si="116">IF(Y22+Z22=0,"",IF(Y22=4,3,IF(Y22=3,1,0)))</f>
        <v>3</v>
      </c>
      <c r="Z21" s="107"/>
      <c r="AA21" s="106">
        <f t="shared" ref="AA21" si="117">IF(AA22+AB22=0,"",IF(AA22=4,3,IF(AA22=3,1,0)))</f>
        <v>0</v>
      </c>
      <c r="AB21" s="107"/>
      <c r="AC21" s="106">
        <f t="shared" ref="AC21" si="118">IF(AC22+AD22=0,"",IF(AC22=4,3,IF(AC22=3,1,0)))</f>
        <v>1</v>
      </c>
      <c r="AD21" s="107"/>
      <c r="AE21" s="106">
        <f t="shared" ref="AE21" si="119">IF(AE22+AF22=0,"",IF(AE22=4,3,IF(AE22=3,1,0)))</f>
        <v>3</v>
      </c>
      <c r="AF21" s="107"/>
      <c r="AG21" s="106">
        <f t="shared" ref="AG21" si="120">IF(AG22+AH22=0,"",IF(AG22=4,3,IF(AG22=3,1,0)))</f>
        <v>1</v>
      </c>
      <c r="AH21" s="107"/>
      <c r="AI21" s="106">
        <f t="shared" ref="AI21" si="121">IF(AI22+AJ22=0,"",IF(AI22=4,3,IF(AI22=3,1,0)))</f>
        <v>0</v>
      </c>
      <c r="AJ21" s="107"/>
      <c r="AK21" s="106">
        <f t="shared" ref="AK21" si="122">IF(AK22+AL22=0,"",IF(AK22=4,3,IF(AK22=3,1,0)))</f>
        <v>1</v>
      </c>
      <c r="AL21" s="107"/>
      <c r="AM21" s="106">
        <f t="shared" ref="AM21" si="123">IF(AM22+AN22=0,"",IF(AM22=4,3,IF(AM22=3,1,0)))</f>
        <v>1</v>
      </c>
      <c r="AN21" s="107"/>
      <c r="AO21" s="101">
        <f>SUM(AO22/AP22)</f>
        <v>1</v>
      </c>
      <c r="AP21" s="102"/>
      <c r="AR21" s="112">
        <f>IF($I21=1,$G21/2)+IF($I21=0,$G21)</f>
        <v>9.5</v>
      </c>
      <c r="AS21" s="112">
        <f>IF($K21=1,$G21/2)+IF($K21=0,$G21)</f>
        <v>19</v>
      </c>
      <c r="AT21" s="112">
        <f>IF($M21=1,$G21/2)+IF($M21=0,$G21)</f>
        <v>19</v>
      </c>
      <c r="AU21" s="112">
        <f>IF($O21=1,$G21/2)+IF($O21=0,$G21)</f>
        <v>0</v>
      </c>
      <c r="AV21" s="112">
        <f>IF($Q21=1,$G21/2)+IF($Q21=0,$G21)</f>
        <v>9.5</v>
      </c>
      <c r="AW21" s="112">
        <f>IF($S21=1,$G21/2)+IF($S21=0,$G21)</f>
        <v>9.5</v>
      </c>
      <c r="AX21" s="112">
        <f>IF($U21=1,$G21/2)+IF($U21=0,$G21)</f>
        <v>0</v>
      </c>
      <c r="AY21" s="113"/>
      <c r="AZ21" s="112">
        <f>IF($Y21=1,$G21/2)+IF($Y21=0,$G21)</f>
        <v>0</v>
      </c>
      <c r="BA21" s="112">
        <f>IF($AA21=1,$G21/2)+IF($AA21=0,$G21)</f>
        <v>19</v>
      </c>
      <c r="BB21" s="112">
        <f>IF($AU21=1,$G21/2)+IF($AC21=0,$G21)</f>
        <v>0</v>
      </c>
      <c r="BC21" s="112">
        <f>IF($AE21=1,$G21/2)+IF($AE21=0,$G21)</f>
        <v>0</v>
      </c>
      <c r="BD21" s="112">
        <f>IF($AG21=1,$G21/2)+IF($AG21=0,$G21)</f>
        <v>9.5</v>
      </c>
      <c r="BE21" s="112">
        <f>IF($AI21=1,$G21/2)+IF($AI21=0,$G21)</f>
        <v>19</v>
      </c>
      <c r="BF21" s="112">
        <f>IF($AK21=1,$G21/2)+IF($AK21=0,$G21)</f>
        <v>9.5</v>
      </c>
      <c r="BG21" s="112">
        <f>IF($AM21=1,$G21/2)+IF($AM21=0,$G21)</f>
        <v>9.5</v>
      </c>
    </row>
    <row r="22" spans="1:59" ht="13.5" customHeight="1">
      <c r="A22" s="157"/>
      <c r="B22" s="159"/>
      <c r="C22" s="152"/>
      <c r="D22" s="150"/>
      <c r="E22" s="148"/>
      <c r="F22" s="137"/>
      <c r="G22" s="131"/>
      <c r="H22" s="118"/>
      <c r="I22" s="61">
        <v>3</v>
      </c>
      <c r="J22" s="62">
        <v>3</v>
      </c>
      <c r="K22" s="61">
        <v>2</v>
      </c>
      <c r="L22" s="62">
        <v>4</v>
      </c>
      <c r="M22" s="61">
        <v>1</v>
      </c>
      <c r="N22" s="62">
        <v>4</v>
      </c>
      <c r="O22" s="61">
        <v>4</v>
      </c>
      <c r="P22" s="62">
        <v>0</v>
      </c>
      <c r="Q22" s="61">
        <v>3</v>
      </c>
      <c r="R22" s="62">
        <v>3</v>
      </c>
      <c r="S22" s="61">
        <v>3</v>
      </c>
      <c r="T22" s="62">
        <v>3</v>
      </c>
      <c r="U22" s="61">
        <v>4</v>
      </c>
      <c r="V22" s="62">
        <v>2</v>
      </c>
      <c r="W22" s="70"/>
      <c r="X22" s="70"/>
      <c r="Y22" s="61">
        <v>4</v>
      </c>
      <c r="Z22" s="62">
        <v>0</v>
      </c>
      <c r="AA22" s="61">
        <v>1</v>
      </c>
      <c r="AB22" s="62">
        <v>4</v>
      </c>
      <c r="AC22" s="61">
        <v>3</v>
      </c>
      <c r="AD22" s="62">
        <v>3</v>
      </c>
      <c r="AE22" s="61">
        <v>4</v>
      </c>
      <c r="AF22" s="62">
        <v>2</v>
      </c>
      <c r="AG22" s="61">
        <v>3</v>
      </c>
      <c r="AH22" s="62">
        <v>3</v>
      </c>
      <c r="AI22" s="60">
        <v>0</v>
      </c>
      <c r="AJ22" s="59">
        <v>4</v>
      </c>
      <c r="AK22" s="61">
        <v>3</v>
      </c>
      <c r="AL22" s="62">
        <v>3</v>
      </c>
      <c r="AM22" s="61">
        <v>3</v>
      </c>
      <c r="AN22" s="62">
        <v>3</v>
      </c>
      <c r="AO22" s="67">
        <f>SUM($AM22,$AK22,$AI22,$AG22,$AE22,$AC22,$AA22,$Y22,$W22,$U22,$S22,$Q22,$O22,$M22,$K22,$I22,)</f>
        <v>41</v>
      </c>
      <c r="AP22" s="68">
        <f>SUM($AN22,$AL22,$AJ22,$AH22,$AF22,$AD22,$AB22,$Z22,$X22,$V22,$T22,$R22,$P22,$N22,$L22,$J22,)</f>
        <v>41</v>
      </c>
      <c r="AR22" s="112"/>
      <c r="AS22" s="112"/>
      <c r="AT22" s="112"/>
      <c r="AU22" s="112"/>
      <c r="AV22" s="112"/>
      <c r="AW22" s="112"/>
      <c r="AX22" s="112"/>
      <c r="AY22" s="113"/>
      <c r="AZ22" s="112"/>
      <c r="BA22" s="112"/>
      <c r="BB22" s="112"/>
      <c r="BC22" s="112"/>
      <c r="BD22" s="112"/>
      <c r="BE22" s="112"/>
      <c r="BF22" s="112"/>
      <c r="BG22" s="112"/>
    </row>
    <row r="23" spans="1:59" ht="13.5" customHeight="1">
      <c r="A23" s="156">
        <v>9</v>
      </c>
      <c r="B23" s="158" t="str">
        <f>Saraksts!B15</f>
        <v>Pumpins Aivars</v>
      </c>
      <c r="C23" s="151" t="s">
        <v>154</v>
      </c>
      <c r="D23" s="149"/>
      <c r="E23" s="147">
        <v>1540</v>
      </c>
      <c r="F23" s="134">
        <v>13</v>
      </c>
      <c r="G23" s="130">
        <f t="shared" ref="G23" si="124">SUM(I23:AN23)</f>
        <v>12</v>
      </c>
      <c r="H23" s="116">
        <f>AZ39</f>
        <v>76</v>
      </c>
      <c r="I23" s="115">
        <f t="shared" ref="I23" si="125">IF(I24+J24=0,"",IF(I24=4,3,IF(I24=3,1,0)))</f>
        <v>0</v>
      </c>
      <c r="J23" s="107"/>
      <c r="K23" s="106">
        <f t="shared" ref="K23" si="126">IF(K24+L24=0,"",IF(K24=4,3,IF(K24=3,1,0)))</f>
        <v>0</v>
      </c>
      <c r="L23" s="107"/>
      <c r="M23" s="106">
        <f t="shared" ref="M23" si="127">IF(M24+N24=0,"",IF(M24=4,3,IF(M24=3,1,0)))</f>
        <v>0</v>
      </c>
      <c r="N23" s="107"/>
      <c r="O23" s="106">
        <f t="shared" ref="O23" si="128">IF(O24+P24=0,"",IF(O24=4,3,IF(O24=3,1,0)))</f>
        <v>3</v>
      </c>
      <c r="P23" s="107"/>
      <c r="Q23" s="106">
        <f t="shared" ref="Q23" si="129">IF(Q24+R24=0,"",IF(Q24=4,3,IF(Q24=3,1,0)))</f>
        <v>0</v>
      </c>
      <c r="R23" s="107"/>
      <c r="S23" s="106">
        <f t="shared" ref="S23" si="130">IF(S24+T24=0,"",IF(S24=4,3,IF(S24=3,1,0)))</f>
        <v>1</v>
      </c>
      <c r="T23" s="107"/>
      <c r="U23" s="106">
        <f t="shared" ref="U23" si="131">IF(U24+V24=0,"",IF(U24=4,3,IF(U24=3,1,0)))</f>
        <v>1</v>
      </c>
      <c r="V23" s="107"/>
      <c r="W23" s="106">
        <f t="shared" ref="W23" si="132">IF(W24+X24=0,"",IF(W24=4,3,IF(W24=3,1,0)))</f>
        <v>0</v>
      </c>
      <c r="X23" s="107"/>
      <c r="Y23" s="69"/>
      <c r="Z23" s="69"/>
      <c r="AA23" s="106">
        <f t="shared" ref="AA23" si="133">IF(AA24+AB24=0,"",IF(AA24=4,3,IF(AA24=3,1,0)))</f>
        <v>0</v>
      </c>
      <c r="AB23" s="107"/>
      <c r="AC23" s="106">
        <f t="shared" ref="AC23" si="134">IF(AC24+AD24=0,"",IF(AC24=4,3,IF(AC24=3,1,0)))</f>
        <v>0</v>
      </c>
      <c r="AD23" s="107"/>
      <c r="AE23" s="106">
        <f t="shared" ref="AE23" si="135">IF(AE24+AF24=0,"",IF(AE24=4,3,IF(AE24=3,1,0)))</f>
        <v>1</v>
      </c>
      <c r="AF23" s="107"/>
      <c r="AG23" s="106">
        <f t="shared" ref="AG23" si="136">IF(AG24+AH24=0,"",IF(AG24=4,3,IF(AG24=3,1,0)))</f>
        <v>3</v>
      </c>
      <c r="AH23" s="107"/>
      <c r="AI23" s="106">
        <f t="shared" ref="AI23" si="137">IF(AI24+AJ24=0,"",IF(AI24=4,3,IF(AI24=3,1,0)))</f>
        <v>0</v>
      </c>
      <c r="AJ23" s="107"/>
      <c r="AK23" s="106">
        <f t="shared" ref="AK23" si="138">IF(AK24+AL24=0,"",IF(AK24=4,3,IF(AK24=3,1,0)))</f>
        <v>3</v>
      </c>
      <c r="AL23" s="107"/>
      <c r="AM23" s="106">
        <f t="shared" ref="AM23" si="139">IF(AM24+AN24=0,"",IF(AM24=4,3,IF(AM24=3,1,0)))</f>
        <v>0</v>
      </c>
      <c r="AN23" s="107"/>
      <c r="AO23" s="101">
        <f>SUM(AO24/AP24)</f>
        <v>0.60416666666666663</v>
      </c>
      <c r="AP23" s="102"/>
      <c r="AR23" s="112">
        <f>IF($I23=1,$G23/2)+IF($I23=0,$G23)</f>
        <v>12</v>
      </c>
      <c r="AS23" s="112">
        <f>IF($K23=1,$G23/2)+IF($K23=0,$G23)</f>
        <v>12</v>
      </c>
      <c r="AT23" s="112">
        <f>IF($M23=1,$G23/2)+IF($M23=0,$G23)</f>
        <v>12</v>
      </c>
      <c r="AU23" s="112">
        <f>IF($O23=1,$G23/2)+IF($O23=0,$G23)</f>
        <v>0</v>
      </c>
      <c r="AV23" s="112">
        <f>IF($Q23=1,$G23/2)+IF($Q23=0,$G23)</f>
        <v>12</v>
      </c>
      <c r="AW23" s="112">
        <f>IF($S23=1,$G23/2)+IF($S23=0,$G23)</f>
        <v>6</v>
      </c>
      <c r="AX23" s="112">
        <f>IF($U23=1,$G23/2)+IF($U23=0,$G23)</f>
        <v>6</v>
      </c>
      <c r="AY23" s="112">
        <f>IF($W23=1,$G23/2)+IF($W23=0,$G23)</f>
        <v>12</v>
      </c>
      <c r="AZ23" s="113"/>
      <c r="BA23" s="112">
        <f>IF($AA23=1,$G23/2)+IF($AA23=0,$G23)</f>
        <v>12</v>
      </c>
      <c r="BB23" s="112">
        <f>IF($AU23=1,$G23/2)+IF($AC23=0,$G23)</f>
        <v>12</v>
      </c>
      <c r="BC23" s="112">
        <f>IF($AE23=1,$G23/2)+IF($AE23=0,$G23)</f>
        <v>6</v>
      </c>
      <c r="BD23" s="112">
        <f>IF($AG23=1,$G23/2)+IF($AG23=0,$G23)</f>
        <v>0</v>
      </c>
      <c r="BE23" s="112">
        <f>IF($AI23=1,$G23/2)+IF($AI23=0,$G23)</f>
        <v>12</v>
      </c>
      <c r="BF23" s="112">
        <f>IF($AK23=1,$G23/2)+IF($AK23=0,$G23)</f>
        <v>0</v>
      </c>
      <c r="BG23" s="112">
        <f>IF($AM23=1,$G23/2)+IF($AM23=0,$G23)</f>
        <v>12</v>
      </c>
    </row>
    <row r="24" spans="1:59" ht="13.5" customHeight="1">
      <c r="A24" s="157"/>
      <c r="B24" s="159"/>
      <c r="C24" s="152"/>
      <c r="D24" s="150"/>
      <c r="E24" s="148"/>
      <c r="F24" s="137"/>
      <c r="G24" s="131"/>
      <c r="H24" s="118"/>
      <c r="I24" s="61">
        <v>2</v>
      </c>
      <c r="J24" s="62">
        <v>4</v>
      </c>
      <c r="K24" s="61">
        <v>2</v>
      </c>
      <c r="L24" s="62">
        <v>4</v>
      </c>
      <c r="M24" s="61">
        <v>2</v>
      </c>
      <c r="N24" s="62">
        <v>4</v>
      </c>
      <c r="O24" s="61">
        <v>4</v>
      </c>
      <c r="P24" s="62">
        <v>0</v>
      </c>
      <c r="Q24" s="61">
        <v>0</v>
      </c>
      <c r="R24" s="62">
        <v>4</v>
      </c>
      <c r="S24" s="61">
        <v>3</v>
      </c>
      <c r="T24" s="62">
        <v>3</v>
      </c>
      <c r="U24" s="61">
        <v>3</v>
      </c>
      <c r="V24" s="62">
        <v>3</v>
      </c>
      <c r="W24" s="61">
        <v>0</v>
      </c>
      <c r="X24" s="62">
        <v>4</v>
      </c>
      <c r="Y24" s="70"/>
      <c r="Z24" s="70"/>
      <c r="AA24" s="61">
        <v>1</v>
      </c>
      <c r="AB24" s="62">
        <v>4</v>
      </c>
      <c r="AC24" s="61">
        <v>1</v>
      </c>
      <c r="AD24" s="62">
        <v>4</v>
      </c>
      <c r="AE24" s="61">
        <v>3</v>
      </c>
      <c r="AF24" s="62">
        <v>3</v>
      </c>
      <c r="AG24" s="60">
        <v>4</v>
      </c>
      <c r="AH24" s="59">
        <v>2</v>
      </c>
      <c r="AI24" s="61">
        <v>0</v>
      </c>
      <c r="AJ24" s="62">
        <v>4</v>
      </c>
      <c r="AK24" s="61">
        <v>4</v>
      </c>
      <c r="AL24" s="62">
        <v>1</v>
      </c>
      <c r="AM24" s="61">
        <v>0</v>
      </c>
      <c r="AN24" s="62">
        <v>4</v>
      </c>
      <c r="AO24" s="67">
        <f>SUM($AM24,$AK24,$AI24,$AG24,$AE24,$AC24,$AA24,$Y24,$W24,$U24,$S24,$Q24,$O24,$M24,$K24,$I24,)</f>
        <v>29</v>
      </c>
      <c r="AP24" s="68">
        <f>SUM($AN24,$AL24,$AJ24,$AH24,$AF24,$AD24,$AB24,$Z24,$X24,$V24,$T24,$R24,$P24,$N24,$L24,$J24,)</f>
        <v>48</v>
      </c>
      <c r="AR24" s="112"/>
      <c r="AS24" s="112"/>
      <c r="AT24" s="112"/>
      <c r="AU24" s="112"/>
      <c r="AV24" s="112"/>
      <c r="AW24" s="112"/>
      <c r="AX24" s="112"/>
      <c r="AY24" s="112"/>
      <c r="AZ24" s="113"/>
      <c r="BA24" s="112"/>
      <c r="BB24" s="112"/>
      <c r="BC24" s="112"/>
      <c r="BD24" s="112"/>
      <c r="BE24" s="112"/>
      <c r="BF24" s="112"/>
      <c r="BG24" s="112"/>
    </row>
    <row r="25" spans="1:59" ht="13.5" customHeight="1">
      <c r="A25" s="156">
        <v>10</v>
      </c>
      <c r="B25" s="158" t="str">
        <f>Saraksts!B16</f>
        <v>Mererand Urmas</v>
      </c>
      <c r="C25" s="153" t="s">
        <v>155</v>
      </c>
      <c r="D25" s="149" t="s">
        <v>158</v>
      </c>
      <c r="E25" s="147">
        <v>1739</v>
      </c>
      <c r="F25" s="134">
        <v>9</v>
      </c>
      <c r="G25" s="130">
        <f t="shared" ref="G25" si="140">SUM(I25:AN25)</f>
        <v>22</v>
      </c>
      <c r="H25" s="116">
        <f>BA39</f>
        <v>132</v>
      </c>
      <c r="I25" s="115">
        <f t="shared" ref="I25" si="141">IF(I26+J26=0,"",IF(I26=4,3,IF(I26=3,1,0)))</f>
        <v>3</v>
      </c>
      <c r="J25" s="107"/>
      <c r="K25" s="106">
        <f t="shared" ref="K25" si="142">IF(K26+L26=0,"",IF(K26=4,3,IF(K26=3,1,0)))</f>
        <v>0</v>
      </c>
      <c r="L25" s="107"/>
      <c r="M25" s="106">
        <f t="shared" ref="M25" si="143">IF(M26+N26=0,"",IF(M26=4,3,IF(M26=3,1,0)))</f>
        <v>0</v>
      </c>
      <c r="N25" s="107"/>
      <c r="O25" s="106">
        <f t="shared" ref="O25" si="144">IF(O26+P26=0,"",IF(O26=4,3,IF(O26=3,1,0)))</f>
        <v>3</v>
      </c>
      <c r="P25" s="107"/>
      <c r="Q25" s="106">
        <f t="shared" ref="Q25" si="145">IF(Q26+R26=0,"",IF(Q26=4,3,IF(Q26=3,1,0)))</f>
        <v>0</v>
      </c>
      <c r="R25" s="107"/>
      <c r="S25" s="106">
        <f t="shared" ref="S25" si="146">IF(S26+T26=0,"",IF(S26=4,3,IF(S26=3,1,0)))</f>
        <v>3</v>
      </c>
      <c r="T25" s="107"/>
      <c r="U25" s="106">
        <f t="shared" ref="U25" si="147">IF(U26+V26=0,"",IF(U26=4,3,IF(U26=3,1,0)))</f>
        <v>1</v>
      </c>
      <c r="V25" s="107"/>
      <c r="W25" s="106">
        <f t="shared" ref="W25" si="148">IF(W26+X26=0,"",IF(W26=4,3,IF(W26=3,1,0)))</f>
        <v>3</v>
      </c>
      <c r="X25" s="107"/>
      <c r="Y25" s="106">
        <f t="shared" ref="Y25" si="149">IF(Y26+Z26=0,"",IF(Y26=4,3,IF(Y26=3,1,0)))</f>
        <v>3</v>
      </c>
      <c r="Z25" s="107"/>
      <c r="AA25" s="69"/>
      <c r="AB25" s="69"/>
      <c r="AC25" s="106">
        <f t="shared" ref="AC25" si="150">IF(AC26+AD26=0,"",IF(AC26=4,3,IF(AC26=3,1,0)))</f>
        <v>0</v>
      </c>
      <c r="AD25" s="107"/>
      <c r="AE25" s="106">
        <f t="shared" ref="AE25" si="151">IF(AE26+AF26=0,"",IF(AE26=4,3,IF(AE26=3,1,0)))</f>
        <v>0</v>
      </c>
      <c r="AF25" s="107"/>
      <c r="AG25" s="106">
        <f t="shared" ref="AG25" si="152">IF(AG26+AH26=0,"",IF(AG26=4,3,IF(AG26=3,1,0)))</f>
        <v>1</v>
      </c>
      <c r="AH25" s="107"/>
      <c r="AI25" s="106">
        <f t="shared" ref="AI25" si="153">IF(AI26+AJ26=0,"",IF(AI26=4,3,IF(AI26=3,1,0)))</f>
        <v>1</v>
      </c>
      <c r="AJ25" s="107"/>
      <c r="AK25" s="106">
        <f t="shared" ref="AK25" si="154">IF(AK26+AL26=0,"",IF(AK26=4,3,IF(AK26=3,1,0)))</f>
        <v>1</v>
      </c>
      <c r="AL25" s="107"/>
      <c r="AM25" s="106">
        <f t="shared" ref="AM25" si="155">IF(AM26+AN26=0,"",IF(AM26=4,3,IF(AM26=3,1,0)))</f>
        <v>3</v>
      </c>
      <c r="AN25" s="107"/>
      <c r="AO25" s="101">
        <f>SUM(AO26/AP26)</f>
        <v>1.2857142857142858</v>
      </c>
      <c r="AP25" s="102"/>
      <c r="AR25" s="112">
        <f>IF($I25=1,$G25/2)+IF($I25=0,$G25)</f>
        <v>0</v>
      </c>
      <c r="AS25" s="112">
        <f>IF($K25=1,$G25/2)+IF($K25=0,$G25)</f>
        <v>22</v>
      </c>
      <c r="AT25" s="112">
        <f>IF($M25=1,$G25/2)+IF($M25=0,$G25)</f>
        <v>22</v>
      </c>
      <c r="AU25" s="112">
        <f>IF($O25=1,$G25/2)+IF($O25=0,$G25)</f>
        <v>0</v>
      </c>
      <c r="AV25" s="112">
        <f>IF($Q25=1,$G25/2)+IF($Q25=0,$G25)</f>
        <v>22</v>
      </c>
      <c r="AW25" s="112">
        <f>IF($S25=1,$G25/2)+IF($S25=0,$G25)</f>
        <v>0</v>
      </c>
      <c r="AX25" s="112">
        <f>IF($U25=1,$G25/2)+IF($U25=0,$G25)</f>
        <v>11</v>
      </c>
      <c r="AY25" s="112">
        <f>IF($W25=1,$G25/2)+IF($W25=0,$G25)</f>
        <v>0</v>
      </c>
      <c r="AZ25" s="112">
        <f>IF($Y25=1,$G25/2)+IF($Y25=0,$G25)</f>
        <v>0</v>
      </c>
      <c r="BA25" s="113"/>
      <c r="BB25" s="112">
        <f>IF($AU25=1,$G25/2)+IF($AC25=0,$G25)</f>
        <v>22</v>
      </c>
      <c r="BC25" s="112">
        <f>IF($AE25=1,$G25/2)+IF($AE25=0,$G25)</f>
        <v>22</v>
      </c>
      <c r="BD25" s="112">
        <f>IF($AG25=1,$G25/2)+IF($AG25=0,$G25)</f>
        <v>11</v>
      </c>
      <c r="BE25" s="112">
        <f>IF($AI25=1,$G25/2)+IF($AI25=0,$G25)</f>
        <v>11</v>
      </c>
      <c r="BF25" s="112">
        <f>IF($AK25=1,$G25/2)+IF($AK25=0,$G25)</f>
        <v>11</v>
      </c>
      <c r="BG25" s="112">
        <f>IF($AM25=1,$G25/2)+IF($AM25=0,$G25)</f>
        <v>0</v>
      </c>
    </row>
    <row r="26" spans="1:59" ht="13.5" customHeight="1">
      <c r="A26" s="157"/>
      <c r="B26" s="159"/>
      <c r="C26" s="152"/>
      <c r="D26" s="150"/>
      <c r="E26" s="148"/>
      <c r="F26" s="137"/>
      <c r="G26" s="131"/>
      <c r="H26" s="118"/>
      <c r="I26" s="61">
        <v>4</v>
      </c>
      <c r="J26" s="62">
        <v>0</v>
      </c>
      <c r="K26" s="61">
        <v>2</v>
      </c>
      <c r="L26" s="62">
        <v>4</v>
      </c>
      <c r="M26" s="61">
        <v>2</v>
      </c>
      <c r="N26" s="62">
        <v>4</v>
      </c>
      <c r="O26" s="61">
        <v>4</v>
      </c>
      <c r="P26" s="62">
        <v>0</v>
      </c>
      <c r="Q26" s="61">
        <v>2</v>
      </c>
      <c r="R26" s="62">
        <v>4</v>
      </c>
      <c r="S26" s="61">
        <v>4</v>
      </c>
      <c r="T26" s="62">
        <v>1</v>
      </c>
      <c r="U26" s="61">
        <v>3</v>
      </c>
      <c r="V26" s="62">
        <v>3</v>
      </c>
      <c r="W26" s="61">
        <v>4</v>
      </c>
      <c r="X26" s="62">
        <v>1</v>
      </c>
      <c r="Y26" s="61">
        <v>4</v>
      </c>
      <c r="Z26" s="62">
        <v>1</v>
      </c>
      <c r="AA26" s="70"/>
      <c r="AB26" s="70"/>
      <c r="AC26" s="61">
        <v>2</v>
      </c>
      <c r="AD26" s="62">
        <v>4</v>
      </c>
      <c r="AE26" s="60">
        <v>1</v>
      </c>
      <c r="AF26" s="59">
        <v>4</v>
      </c>
      <c r="AG26" s="61">
        <v>3</v>
      </c>
      <c r="AH26" s="62">
        <v>3</v>
      </c>
      <c r="AI26" s="61">
        <v>3</v>
      </c>
      <c r="AJ26" s="62">
        <v>3</v>
      </c>
      <c r="AK26" s="61">
        <v>3</v>
      </c>
      <c r="AL26" s="62">
        <v>3</v>
      </c>
      <c r="AM26" s="61">
        <v>4</v>
      </c>
      <c r="AN26" s="62">
        <v>0</v>
      </c>
      <c r="AO26" s="67">
        <f>SUM($AM26,$AK26,$AI26,$AG26,$AE26,$AC26,$AA26,$Y26,$W26,$U26,$S26,$Q26,$O26,$M26,$K26,$I26,)</f>
        <v>45</v>
      </c>
      <c r="AP26" s="68">
        <f>SUM($AN26,$AL26,$AJ26,$AH26,$AF26,$AD26,$AB26,$Z26,$X26,$V26,$T26,$R26,$P26,$N26,$L26,$J26,)</f>
        <v>35</v>
      </c>
      <c r="AR26" s="112"/>
      <c r="AS26" s="112"/>
      <c r="AT26" s="112"/>
      <c r="AU26" s="112"/>
      <c r="AV26" s="112"/>
      <c r="AW26" s="112"/>
      <c r="AX26" s="112"/>
      <c r="AY26" s="112"/>
      <c r="AZ26" s="112"/>
      <c r="BA26" s="113"/>
      <c r="BB26" s="112"/>
      <c r="BC26" s="112"/>
      <c r="BD26" s="112"/>
      <c r="BE26" s="112"/>
      <c r="BF26" s="112"/>
      <c r="BG26" s="112"/>
    </row>
    <row r="27" spans="1:59" ht="13.5" customHeight="1">
      <c r="A27" s="156">
        <v>11</v>
      </c>
      <c r="B27" s="158" t="str">
        <f>Saraksts!B17</f>
        <v>Chumichev Oleg</v>
      </c>
      <c r="C27" s="153" t="s">
        <v>156</v>
      </c>
      <c r="D27" s="154"/>
      <c r="E27" s="147">
        <v>1650</v>
      </c>
      <c r="F27" s="134">
        <v>7</v>
      </c>
      <c r="G27" s="130">
        <f t="shared" ref="G27" si="156">SUM(I27:AN27)</f>
        <v>23</v>
      </c>
      <c r="H27" s="116">
        <f>BB39</f>
        <v>91.5</v>
      </c>
      <c r="I27" s="115">
        <f t="shared" ref="I27" si="157">IF(I28+J28=0,"",IF(I28=4,3,IF(I28=3,1,0)))</f>
        <v>3</v>
      </c>
      <c r="J27" s="107"/>
      <c r="K27" s="106">
        <f t="shared" ref="K27" si="158">IF(K28+L28=0,"",IF(K28=4,3,IF(K28=3,1,0)))</f>
        <v>0</v>
      </c>
      <c r="L27" s="107"/>
      <c r="M27" s="106">
        <f t="shared" ref="M27" si="159">IF(M28+N28=0,"",IF(M28=4,3,IF(M28=3,1,0)))</f>
        <v>1</v>
      </c>
      <c r="N27" s="107"/>
      <c r="O27" s="106">
        <f t="shared" ref="O27" si="160">IF(O28+P28=0,"",IF(O28=4,3,IF(O28=3,1,0)))</f>
        <v>3</v>
      </c>
      <c r="P27" s="107"/>
      <c r="Q27" s="106">
        <f t="shared" ref="Q27" si="161">IF(Q28+R28=0,"",IF(Q28=4,3,IF(Q28=3,1,0)))</f>
        <v>1</v>
      </c>
      <c r="R27" s="107"/>
      <c r="S27" s="106">
        <f t="shared" ref="S27" si="162">IF(S28+T28=0,"",IF(S28=4,3,IF(S28=3,1,0)))</f>
        <v>0</v>
      </c>
      <c r="T27" s="107"/>
      <c r="U27" s="106">
        <f t="shared" ref="U27" si="163">IF(U28+V28=0,"",IF(U28=4,3,IF(U28=3,1,0)))</f>
        <v>1</v>
      </c>
      <c r="V27" s="107"/>
      <c r="W27" s="106">
        <f t="shared" ref="W27" si="164">IF(W28+X28=0,"",IF(W28=4,3,IF(W28=3,1,0)))</f>
        <v>1</v>
      </c>
      <c r="X27" s="107"/>
      <c r="Y27" s="106">
        <f t="shared" ref="Y27" si="165">IF(Y28+Z28=0,"",IF(Y28=4,3,IF(Y28=3,1,0)))</f>
        <v>3</v>
      </c>
      <c r="Z27" s="107"/>
      <c r="AA27" s="106">
        <f t="shared" ref="AA27" si="166">IF(AA28+AB28=0,"",IF(AA28=4,3,IF(AA28=3,1,0)))</f>
        <v>3</v>
      </c>
      <c r="AB27" s="107"/>
      <c r="AC27" s="69"/>
      <c r="AD27" s="69"/>
      <c r="AE27" s="106">
        <f t="shared" ref="AE27" si="167">IF(AE28+AF28=0,"",IF(AE28=4,3,IF(AE28=3,1,0)))</f>
        <v>3</v>
      </c>
      <c r="AF27" s="107"/>
      <c r="AG27" s="106">
        <f t="shared" ref="AG27" si="168">IF(AG28+AH28=0,"",IF(AG28=4,3,IF(AG28=3,1,0)))</f>
        <v>0</v>
      </c>
      <c r="AH27" s="107"/>
      <c r="AI27" s="106">
        <f t="shared" ref="AI27" si="169">IF(AI28+AJ28=0,"",IF(AI28=4,3,IF(AI28=3,1,0)))</f>
        <v>0</v>
      </c>
      <c r="AJ27" s="107"/>
      <c r="AK27" s="106">
        <f t="shared" ref="AK27" si="170">IF(AK28+AL28=0,"",IF(AK28=4,3,IF(AK28=3,1,0)))</f>
        <v>1</v>
      </c>
      <c r="AL27" s="107"/>
      <c r="AM27" s="106">
        <f t="shared" ref="AM27" si="171">IF(AM28+AN28=0,"",IF(AM28=4,3,IF(AM28=3,1,0)))</f>
        <v>3</v>
      </c>
      <c r="AN27" s="107"/>
      <c r="AO27" s="101">
        <f>SUM(AO28/AP28)</f>
        <v>1.2222222222222223</v>
      </c>
      <c r="AP27" s="102"/>
      <c r="AR27" s="112">
        <f>IF($I27=1,$G27/2)+IF($I27=0,$G27)</f>
        <v>0</v>
      </c>
      <c r="AS27" s="112">
        <f>IF($K27=1,$G27/2)+IF($K27=0,$G27)</f>
        <v>23</v>
      </c>
      <c r="AT27" s="112">
        <f>IF($M27=1,$G27/2)+IF($M27=0,$G27)</f>
        <v>11.5</v>
      </c>
      <c r="AU27" s="112">
        <f>IF($O27=1,$G27/2)+IF($O27=0,$G27)</f>
        <v>0</v>
      </c>
      <c r="AV27" s="112">
        <f>IF($Q27=1,$G27/2)+IF($Q27=0,$G27)</f>
        <v>11.5</v>
      </c>
      <c r="AW27" s="112">
        <f>IF($S27=1,$G27/2)+IF($S27=0,$G27)</f>
        <v>23</v>
      </c>
      <c r="AX27" s="112">
        <f>IF($U27=1,$G27/2)+IF($U27=0,$G27)</f>
        <v>11.5</v>
      </c>
      <c r="AY27" s="112">
        <f>IF($W27=1,$G27/2)+IF($W27=0,$G27)</f>
        <v>11.5</v>
      </c>
      <c r="AZ27" s="112">
        <f>IF($Y27=1,$G27/2)+IF($Y27=0,$G27)</f>
        <v>0</v>
      </c>
      <c r="BA27" s="112">
        <f>IF($AA27=1,$G27/2)+IF($AA27=0,$G27)</f>
        <v>0</v>
      </c>
      <c r="BB27" s="113"/>
      <c r="BC27" s="112">
        <f>IF($AE27=1,$G27/2)+IF($AE27=0,$G27)</f>
        <v>0</v>
      </c>
      <c r="BD27" s="112">
        <f>IF($AG27=1,$G27/2)+IF($AG27=0,$G27)</f>
        <v>23</v>
      </c>
      <c r="BE27" s="112">
        <f>IF($AI27=1,$G27/2)+IF($AI27=0,$G27)</f>
        <v>23</v>
      </c>
      <c r="BF27" s="112">
        <f>IF($AK27=1,$G27/2)+IF($AK27=0,$G27)</f>
        <v>11.5</v>
      </c>
      <c r="BG27" s="112">
        <f>IF($AM27=1,$G27/2)+IF($AM27=0,$G27)</f>
        <v>0</v>
      </c>
    </row>
    <row r="28" spans="1:59" ht="14.25" customHeight="1">
      <c r="A28" s="157"/>
      <c r="B28" s="159"/>
      <c r="C28" s="152"/>
      <c r="D28" s="148"/>
      <c r="E28" s="148"/>
      <c r="F28" s="137"/>
      <c r="G28" s="131"/>
      <c r="H28" s="118"/>
      <c r="I28" s="61">
        <v>4</v>
      </c>
      <c r="J28" s="62">
        <v>1</v>
      </c>
      <c r="K28" s="61">
        <v>0</v>
      </c>
      <c r="L28" s="62">
        <v>4</v>
      </c>
      <c r="M28" s="61">
        <v>3</v>
      </c>
      <c r="N28" s="62">
        <v>3</v>
      </c>
      <c r="O28" s="61">
        <v>4</v>
      </c>
      <c r="P28" s="62">
        <v>0</v>
      </c>
      <c r="Q28" s="61">
        <v>3</v>
      </c>
      <c r="R28" s="62">
        <v>3</v>
      </c>
      <c r="S28" s="61">
        <v>2</v>
      </c>
      <c r="T28" s="62">
        <v>4</v>
      </c>
      <c r="U28" s="61">
        <v>3</v>
      </c>
      <c r="V28" s="62">
        <v>3</v>
      </c>
      <c r="W28" s="61">
        <v>3</v>
      </c>
      <c r="X28" s="62">
        <v>3</v>
      </c>
      <c r="Y28" s="61">
        <v>4</v>
      </c>
      <c r="Z28" s="62">
        <v>1</v>
      </c>
      <c r="AA28" s="61">
        <v>4</v>
      </c>
      <c r="AB28" s="62">
        <v>2</v>
      </c>
      <c r="AC28" s="70"/>
      <c r="AD28" s="70"/>
      <c r="AE28" s="61">
        <v>4</v>
      </c>
      <c r="AF28" s="62">
        <v>1</v>
      </c>
      <c r="AG28" s="61">
        <v>1</v>
      </c>
      <c r="AH28" s="62">
        <v>4</v>
      </c>
      <c r="AI28" s="61">
        <v>2</v>
      </c>
      <c r="AJ28" s="62">
        <v>4</v>
      </c>
      <c r="AK28" s="61">
        <v>3</v>
      </c>
      <c r="AL28" s="62">
        <v>3</v>
      </c>
      <c r="AM28" s="60">
        <v>4</v>
      </c>
      <c r="AN28" s="59">
        <v>0</v>
      </c>
      <c r="AO28" s="67">
        <f>SUM($AM28,$AK28,$AI28,$AG28,$AE28,$AC28,$AA28,$Y28,$W28,$U28,$S28,$Q28,$O28,$M28,$K28,$I28,)</f>
        <v>44</v>
      </c>
      <c r="AP28" s="68">
        <f>SUM($AN28,$AL28,$AJ28,$AH28,$AF28,$AD28,$AB28,$Z28,$X28,$V28,$T28,$R28,$P28,$N28,$L28,$J28,)</f>
        <v>36</v>
      </c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/>
      <c r="BC28" s="112"/>
      <c r="BD28" s="112"/>
      <c r="BE28" s="112"/>
      <c r="BF28" s="112"/>
      <c r="BG28" s="112"/>
    </row>
    <row r="29" spans="1:59" ht="13.5" customHeight="1">
      <c r="A29" s="156">
        <v>12</v>
      </c>
      <c r="B29" s="158" t="str">
        <f>Saraksts!B18</f>
        <v>Dmitrenko Andrey</v>
      </c>
      <c r="C29" s="153" t="s">
        <v>156</v>
      </c>
      <c r="D29" s="154"/>
      <c r="E29" s="147">
        <v>1523</v>
      </c>
      <c r="F29" s="134">
        <v>14</v>
      </c>
      <c r="G29" s="130">
        <f t="shared" ref="G29" si="172">SUM(I29:AN29)</f>
        <v>12</v>
      </c>
      <c r="H29" s="128">
        <f>BC39</f>
        <v>63.5</v>
      </c>
      <c r="I29" s="115">
        <f t="shared" ref="I29" si="173">IF(I30+J30=0,"",IF(I30=4,3,IF(I30=3,1,0)))</f>
        <v>3</v>
      </c>
      <c r="J29" s="107"/>
      <c r="K29" s="106">
        <f t="shared" ref="K29" si="174">IF(K30+L30=0,"",IF(K30=4,3,IF(K30=3,1,0)))</f>
        <v>0</v>
      </c>
      <c r="L29" s="107"/>
      <c r="M29" s="106">
        <f t="shared" ref="M29" si="175">IF(M30+N30=0,"",IF(M30=4,3,IF(M30=3,1,0)))</f>
        <v>1</v>
      </c>
      <c r="N29" s="107"/>
      <c r="O29" s="106">
        <f t="shared" ref="O29" si="176">IF(O30+P30=0,"",IF(O30=4,3,IF(O30=3,1,0)))</f>
        <v>3</v>
      </c>
      <c r="P29" s="107"/>
      <c r="Q29" s="106">
        <f t="shared" ref="Q29" si="177">IF(Q30+R30=0,"",IF(Q30=4,3,IF(Q30=3,1,0)))</f>
        <v>0</v>
      </c>
      <c r="R29" s="107"/>
      <c r="S29" s="106">
        <f t="shared" ref="S29" si="178">IF(S30+T30=0,"",IF(S30=4,3,IF(S30=3,1,0)))</f>
        <v>0</v>
      </c>
      <c r="T29" s="107"/>
      <c r="U29" s="106">
        <f t="shared" ref="U29" si="179">IF(U30+V30=0,"",IF(U30=4,3,IF(U30=3,1,0)))</f>
        <v>0</v>
      </c>
      <c r="V29" s="107"/>
      <c r="W29" s="106">
        <f t="shared" ref="W29" si="180">IF(W30+X30=0,"",IF(W30=4,3,IF(W30=3,1,0)))</f>
        <v>0</v>
      </c>
      <c r="X29" s="107"/>
      <c r="Y29" s="106">
        <f t="shared" ref="Y29" si="181">IF(Y30+Z30=0,"",IF(Y30=4,3,IF(Y30=3,1,0)))</f>
        <v>1</v>
      </c>
      <c r="Z29" s="107"/>
      <c r="AA29" s="106">
        <f t="shared" ref="AA29" si="182">IF(AA30+AB30=0,"",IF(AA30=4,3,IF(AA30=3,1,0)))</f>
        <v>3</v>
      </c>
      <c r="AB29" s="107"/>
      <c r="AC29" s="106">
        <f t="shared" ref="AC29" si="183">IF(AC30+AD30=0,"",IF(AC30=4,3,IF(AC30=3,1,0)))</f>
        <v>0</v>
      </c>
      <c r="AD29" s="107"/>
      <c r="AE29" s="69"/>
      <c r="AF29" s="69"/>
      <c r="AG29" s="106">
        <f t="shared" ref="AG29" si="184">IF(AG30+AH30=0,"",IF(AG30=4,3,IF(AG30=3,1,0)))</f>
        <v>0</v>
      </c>
      <c r="AH29" s="107"/>
      <c r="AI29" s="106">
        <f t="shared" ref="AI29" si="185">IF(AI30+AJ30=0,"",IF(AI30=4,3,IF(AI30=3,1,0)))</f>
        <v>0</v>
      </c>
      <c r="AJ29" s="107"/>
      <c r="AK29" s="106">
        <f t="shared" ref="AK29" si="186">IF(AK30+AL30=0,"",IF(AK30=4,3,IF(AK30=3,1,0)))</f>
        <v>1</v>
      </c>
      <c r="AL29" s="107"/>
      <c r="AM29" s="106">
        <f t="shared" ref="AM29" si="187">IF(AM30+AN30=0,"",IF(AM30=4,3,IF(AM30=3,1,0)))</f>
        <v>0</v>
      </c>
      <c r="AN29" s="107"/>
      <c r="AO29" s="101">
        <f>SUM(AO30/AP30)</f>
        <v>0.70833333333333337</v>
      </c>
      <c r="AP29" s="102"/>
      <c r="AR29" s="112">
        <f>IF($I29=1,$G29/2)+IF($I29=0,$G29)</f>
        <v>0</v>
      </c>
      <c r="AS29" s="112">
        <f>IF($K29=1,$G29/2)+IF($K29=0,$G29)</f>
        <v>12</v>
      </c>
      <c r="AT29" s="112">
        <f>IF($M29=1,$G29/2)+IF($M29=0,$G29)</f>
        <v>6</v>
      </c>
      <c r="AU29" s="112">
        <f>IF($O29=1,$G29/2)+IF($O29=0,$G29)</f>
        <v>0</v>
      </c>
      <c r="AV29" s="112">
        <f>IF($Q29=1,$G29/2)+IF($Q29=0,$G29)</f>
        <v>12</v>
      </c>
      <c r="AW29" s="112">
        <f>IF($S29=1,$G29/2)+IF($S29=0,$G29)</f>
        <v>12</v>
      </c>
      <c r="AX29" s="112">
        <f>IF($U29=1,$G29/2)+IF($U29=0,$G29)</f>
        <v>12</v>
      </c>
      <c r="AY29" s="112">
        <f>IF($W29=1,$G29/2)+IF($W29=0,$G29)</f>
        <v>12</v>
      </c>
      <c r="AZ29" s="112">
        <f>IF($Y29=1,$G29/2)+IF($Y29=0,$G29)</f>
        <v>6</v>
      </c>
      <c r="BA29" s="112">
        <f>IF($AA29=1,$G29/2)+IF($AA29=0,$G29)</f>
        <v>0</v>
      </c>
      <c r="BB29" s="112">
        <f>IF($AC29=1,$G29/2)+IF($AC29=0,$G29)</f>
        <v>12</v>
      </c>
      <c r="BC29" s="113"/>
      <c r="BD29" s="112">
        <f>IF($AG29=1,$G29/2)+IF($AG29=0,$G29)</f>
        <v>12</v>
      </c>
      <c r="BE29" s="112">
        <f>IF($AI29=1,$G29/2)+IF($AI29=0,$G29)</f>
        <v>12</v>
      </c>
      <c r="BF29" s="112">
        <f>IF($AK29=1,$G29/2)+IF($AK29=0,$G29)</f>
        <v>6</v>
      </c>
      <c r="BG29" s="112">
        <f>IF($AM29=1,$G29/2)+IF($AM29=0,$G29)</f>
        <v>12</v>
      </c>
    </row>
    <row r="30" spans="1:59" ht="13.5" customHeight="1">
      <c r="A30" s="157"/>
      <c r="B30" s="159"/>
      <c r="C30" s="152"/>
      <c r="D30" s="148"/>
      <c r="E30" s="148"/>
      <c r="F30" s="137"/>
      <c r="G30" s="131"/>
      <c r="H30" s="129"/>
      <c r="I30" s="61">
        <v>4</v>
      </c>
      <c r="J30" s="62">
        <v>2</v>
      </c>
      <c r="K30" s="61">
        <v>2</v>
      </c>
      <c r="L30" s="62">
        <v>4</v>
      </c>
      <c r="M30" s="61">
        <v>3</v>
      </c>
      <c r="N30" s="62">
        <v>3</v>
      </c>
      <c r="O30" s="61">
        <v>4</v>
      </c>
      <c r="P30" s="62">
        <v>0</v>
      </c>
      <c r="Q30" s="61">
        <v>1</v>
      </c>
      <c r="R30" s="62">
        <v>4</v>
      </c>
      <c r="S30" s="61">
        <v>2</v>
      </c>
      <c r="T30" s="62">
        <v>4</v>
      </c>
      <c r="U30" s="61">
        <v>0</v>
      </c>
      <c r="V30" s="62">
        <v>4</v>
      </c>
      <c r="W30" s="61">
        <v>2</v>
      </c>
      <c r="X30" s="62">
        <v>4</v>
      </c>
      <c r="Y30" s="61">
        <v>3</v>
      </c>
      <c r="Z30" s="62">
        <v>3</v>
      </c>
      <c r="AA30" s="60">
        <v>4</v>
      </c>
      <c r="AB30" s="59">
        <v>1</v>
      </c>
      <c r="AC30" s="61">
        <v>1</v>
      </c>
      <c r="AD30" s="62">
        <v>4</v>
      </c>
      <c r="AE30" s="70"/>
      <c r="AF30" s="70"/>
      <c r="AG30" s="61">
        <v>1</v>
      </c>
      <c r="AH30" s="62">
        <v>4</v>
      </c>
      <c r="AI30" s="61">
        <v>2</v>
      </c>
      <c r="AJ30" s="62">
        <v>4</v>
      </c>
      <c r="AK30" s="61">
        <v>3</v>
      </c>
      <c r="AL30" s="62">
        <v>3</v>
      </c>
      <c r="AM30" s="61">
        <v>2</v>
      </c>
      <c r="AN30" s="62">
        <v>4</v>
      </c>
      <c r="AO30" s="67">
        <f>SUM($AM30,$AK30,$AI30,$AG30,$AE30,$AC30,$AA30,$Y30,$W30,$U30,$S30,$Q30,$O30,$M30,$K30,$I30,)</f>
        <v>34</v>
      </c>
      <c r="AP30" s="68">
        <f>SUM($AN30,$AL30,$AJ30,$AH30,$AF30,$AD30,$AB30,$Z30,$X30,$V30,$T30,$R30,$P30,$N30,$L30,$J30,)</f>
        <v>48</v>
      </c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3"/>
      <c r="BD30" s="112"/>
      <c r="BE30" s="112"/>
      <c r="BF30" s="112"/>
      <c r="BG30" s="112"/>
    </row>
    <row r="31" spans="1:59" ht="13.5" customHeight="1">
      <c r="A31" s="156">
        <v>13</v>
      </c>
      <c r="B31" s="158" t="str">
        <f>Saraksts!B19</f>
        <v>Caklis Imants</v>
      </c>
      <c r="C31" s="151" t="s">
        <v>154</v>
      </c>
      <c r="D31" s="154"/>
      <c r="E31" s="147">
        <v>1790</v>
      </c>
      <c r="F31" s="132">
        <v>6</v>
      </c>
      <c r="G31" s="130">
        <f t="shared" ref="G31" si="188">SUM(I31:AN31)</f>
        <v>23</v>
      </c>
      <c r="H31" s="128">
        <f>BD39</f>
        <v>167</v>
      </c>
      <c r="I31" s="115">
        <f t="shared" ref="I31" si="189">IF(I32+J32=0,"",IF(I32=4,3,IF(I32=3,1,0)))</f>
        <v>3</v>
      </c>
      <c r="J31" s="107"/>
      <c r="K31" s="106">
        <f t="shared" ref="K31" si="190">IF(K32+L32=0,"",IF(K32=4,3,IF(K32=3,1,0)))</f>
        <v>0</v>
      </c>
      <c r="L31" s="107"/>
      <c r="M31" s="106">
        <f t="shared" ref="M31" si="191">IF(M32+N32=0,"",IF(M32=4,3,IF(M32=3,1,0)))</f>
        <v>1</v>
      </c>
      <c r="N31" s="107"/>
      <c r="O31" s="106">
        <f t="shared" ref="O31" si="192">IF(O32+P32=0,"",IF(O32=4,3,IF(O32=3,1,0)))</f>
        <v>0</v>
      </c>
      <c r="P31" s="107"/>
      <c r="Q31" s="106">
        <f t="shared" ref="Q31" si="193">IF(Q32+R32=0,"",IF(Q32=4,3,IF(Q32=3,1,0)))</f>
        <v>3</v>
      </c>
      <c r="R31" s="107"/>
      <c r="S31" s="106">
        <f t="shared" ref="S31" si="194">IF(S32+T32=0,"",IF(S32=4,3,IF(S32=3,1,0)))</f>
        <v>1</v>
      </c>
      <c r="T31" s="107"/>
      <c r="U31" s="106">
        <f t="shared" ref="U31" si="195">IF(U32+V32=0,"",IF(U32=4,3,IF(U32=3,1,0)))</f>
        <v>3</v>
      </c>
      <c r="V31" s="107"/>
      <c r="W31" s="106">
        <f t="shared" ref="W31" si="196">IF(W32+X32=0,"",IF(W32=4,3,IF(W32=3,1,0)))</f>
        <v>1</v>
      </c>
      <c r="X31" s="107"/>
      <c r="Y31" s="106">
        <f t="shared" ref="Y31" si="197">IF(Y32+Z32=0,"",IF(Y32=4,3,IF(Y32=3,1,0)))</f>
        <v>0</v>
      </c>
      <c r="Z31" s="107"/>
      <c r="AA31" s="106">
        <f t="shared" ref="AA31" si="198">IF(AA32+AB32=0,"",IF(AA32=4,3,IF(AA32=3,1,0)))</f>
        <v>1</v>
      </c>
      <c r="AB31" s="107"/>
      <c r="AC31" s="106">
        <f t="shared" ref="AC31" si="199">IF(AC32+AD32=0,"",IF(AC32=4,3,IF(AC32=3,1,0)))</f>
        <v>3</v>
      </c>
      <c r="AD31" s="107"/>
      <c r="AE31" s="106">
        <f t="shared" ref="AE31" si="200">IF(AE32+AF32=0,"",IF(AE32=4,3,IF(AE32=3,1,0)))</f>
        <v>3</v>
      </c>
      <c r="AF31" s="107"/>
      <c r="AG31" s="69"/>
      <c r="AH31" s="69"/>
      <c r="AI31" s="106">
        <f t="shared" ref="AI31" si="201">IF(AI32+AJ32=0,"",IF(AI32=4,3,IF(AI32=3,1,0)))</f>
        <v>0</v>
      </c>
      <c r="AJ31" s="107"/>
      <c r="AK31" s="106">
        <f t="shared" ref="AK31" si="202">IF(AK32+AL32=0,"",IF(AK32=4,3,IF(AK32=3,1,0)))</f>
        <v>1</v>
      </c>
      <c r="AL31" s="107"/>
      <c r="AM31" s="106">
        <f t="shared" ref="AM31" si="203">IF(AM32+AN32=0,"",IF(AM32=4,3,IF(AM32=3,1,0)))</f>
        <v>3</v>
      </c>
      <c r="AN31" s="107"/>
      <c r="AO31" s="101">
        <f>SUM(AO32/AP32)</f>
        <v>1.1000000000000001</v>
      </c>
      <c r="AP31" s="102"/>
      <c r="AR31" s="112">
        <f>IF($I31=1,$G31/2)+IF($I31=0,$G31)</f>
        <v>0</v>
      </c>
      <c r="AS31" s="112">
        <f>IF($K31=1,$G31/2)+IF($K31=0,$G31)</f>
        <v>23</v>
      </c>
      <c r="AT31" s="112">
        <f>IF($M31=1,$G31/2)+IF($M31=0,$G31)</f>
        <v>11.5</v>
      </c>
      <c r="AU31" s="112">
        <f>IF($O31=1,$G31/2)+IF($O31=0,$G31)</f>
        <v>23</v>
      </c>
      <c r="AV31" s="112">
        <f>IF($Q31=1,$G31/2)+IF($Q31=0,$G31)</f>
        <v>0</v>
      </c>
      <c r="AW31" s="112">
        <f>IF($S31=1,$G31/2)+IF($S31=0,$G31)</f>
        <v>11.5</v>
      </c>
      <c r="AX31" s="112">
        <f>IF($U31=1,$G31/2)+IF($U31=0,$G31)</f>
        <v>0</v>
      </c>
      <c r="AY31" s="112">
        <f>IF($W31=1,$G31/2)+IF($W31=0,$G31)</f>
        <v>11.5</v>
      </c>
      <c r="AZ31" s="112">
        <f>IF($Y31=1,$G31/2)+IF($Y31=0,$G31)</f>
        <v>23</v>
      </c>
      <c r="BA31" s="112">
        <f>IF($AA31=1,$G31/2)+IF($AA31=0,$G31)</f>
        <v>11.5</v>
      </c>
      <c r="BB31" s="112">
        <f>IF($AC31=1,$G31/2)+IF($AC31=0,$G31)</f>
        <v>0</v>
      </c>
      <c r="BC31" s="112">
        <f>IF($AE31=1,$G31/2)+IF($AE31=0,$G31)</f>
        <v>0</v>
      </c>
      <c r="BD31" s="113"/>
      <c r="BE31" s="112">
        <f>IF($AI31=1,$G31/2)+IF($AI31=0,$G31)</f>
        <v>23</v>
      </c>
      <c r="BF31" s="112">
        <f>IF($AK31=1,$G31/2)+IF($AK31=0,$G31)</f>
        <v>11.5</v>
      </c>
      <c r="BG31" s="112">
        <f>IF($AM31=1,$G31/2)+IF($AM31=0,$G31)</f>
        <v>0</v>
      </c>
    </row>
    <row r="32" spans="1:59" ht="13.5" customHeight="1">
      <c r="A32" s="157"/>
      <c r="B32" s="159"/>
      <c r="C32" s="152"/>
      <c r="D32" s="148"/>
      <c r="E32" s="148"/>
      <c r="F32" s="133"/>
      <c r="G32" s="131"/>
      <c r="H32" s="129"/>
      <c r="I32" s="61">
        <v>4</v>
      </c>
      <c r="J32" s="62">
        <v>2</v>
      </c>
      <c r="K32" s="61">
        <v>0</v>
      </c>
      <c r="L32" s="62">
        <v>4</v>
      </c>
      <c r="M32" s="61">
        <v>3</v>
      </c>
      <c r="N32" s="62">
        <v>3</v>
      </c>
      <c r="O32" s="61">
        <v>2</v>
      </c>
      <c r="P32" s="62">
        <v>4</v>
      </c>
      <c r="Q32" s="61">
        <v>4</v>
      </c>
      <c r="R32" s="62">
        <v>2</v>
      </c>
      <c r="S32" s="61">
        <v>3</v>
      </c>
      <c r="T32" s="62">
        <v>3</v>
      </c>
      <c r="U32" s="61">
        <v>4</v>
      </c>
      <c r="V32" s="62">
        <v>1</v>
      </c>
      <c r="W32" s="61">
        <v>3</v>
      </c>
      <c r="X32" s="62">
        <v>3</v>
      </c>
      <c r="Y32" s="60">
        <v>2</v>
      </c>
      <c r="Z32" s="59">
        <v>4</v>
      </c>
      <c r="AA32" s="61">
        <v>3</v>
      </c>
      <c r="AB32" s="62">
        <v>3</v>
      </c>
      <c r="AC32" s="61">
        <v>4</v>
      </c>
      <c r="AD32" s="62">
        <v>1</v>
      </c>
      <c r="AE32" s="61">
        <v>4</v>
      </c>
      <c r="AF32" s="62">
        <v>1</v>
      </c>
      <c r="AG32" s="70"/>
      <c r="AH32" s="70"/>
      <c r="AI32" s="61">
        <v>1</v>
      </c>
      <c r="AJ32" s="62">
        <v>4</v>
      </c>
      <c r="AK32" s="61">
        <v>3</v>
      </c>
      <c r="AL32" s="62">
        <v>3</v>
      </c>
      <c r="AM32" s="61">
        <v>4</v>
      </c>
      <c r="AN32" s="62">
        <v>2</v>
      </c>
      <c r="AO32" s="67">
        <f>SUM($AM32,$AK32,$AI32,$AG32,$AE32,$AC32,$AA32,$Y32,$W32,$U32,$S32,$Q32,$O32,$M32,$K32,$I32,)</f>
        <v>44</v>
      </c>
      <c r="AP32" s="68">
        <f>SUM($AN32,$AL32,$AJ32,$AH32,$AF32,$AD32,$AB32,$Z32,$X32,$V32,$T32,$R32,$P32,$N32,$L32,$J32,)</f>
        <v>40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3"/>
      <c r="BE32" s="112"/>
      <c r="BF32" s="112"/>
      <c r="BG32" s="112"/>
    </row>
    <row r="33" spans="1:60" ht="13.5" customHeight="1">
      <c r="A33" s="156">
        <v>14</v>
      </c>
      <c r="B33" s="158" t="str">
        <f>Saraksts!B20</f>
        <v>Lepist Marek</v>
      </c>
      <c r="C33" s="153" t="s">
        <v>155</v>
      </c>
      <c r="D33" s="154"/>
      <c r="E33" s="147">
        <v>1641</v>
      </c>
      <c r="F33" s="134">
        <v>4</v>
      </c>
      <c r="G33" s="130">
        <f t="shared" ref="G33" si="204">SUM(I33:AN33)</f>
        <v>26</v>
      </c>
      <c r="H33" s="116">
        <f>BE39</f>
        <v>159</v>
      </c>
      <c r="I33" s="115">
        <f t="shared" ref="I33" si="205">IF(I34+J34=0,"",IF(I34=4,3,IF(I34=3,1,0)))</f>
        <v>3</v>
      </c>
      <c r="J33" s="107"/>
      <c r="K33" s="106">
        <f t="shared" ref="K33" si="206">IF(K34+L34=0,"",IF(K34=4,3,IF(K34=3,1,0)))</f>
        <v>3</v>
      </c>
      <c r="L33" s="107"/>
      <c r="M33" s="106">
        <f t="shared" ref="M33" si="207">IF(M34+N34=0,"",IF(M34=4,3,IF(M34=3,1,0)))</f>
        <v>0</v>
      </c>
      <c r="N33" s="107"/>
      <c r="O33" s="106">
        <f t="shared" ref="O33" si="208">IF(O34+P34=0,"",IF(O34=4,3,IF(O34=3,1,0)))</f>
        <v>3</v>
      </c>
      <c r="P33" s="107"/>
      <c r="Q33" s="106">
        <f t="shared" ref="Q33" si="209">IF(Q34+R34=0,"",IF(Q34=4,3,IF(Q34=3,1,0)))</f>
        <v>0</v>
      </c>
      <c r="R33" s="107"/>
      <c r="S33" s="106">
        <f t="shared" ref="S33" si="210">IF(S34+T34=0,"",IF(S34=4,3,IF(S34=3,1,0)))</f>
        <v>0</v>
      </c>
      <c r="T33" s="107"/>
      <c r="U33" s="106">
        <f t="shared" ref="U33" si="211">IF(U34+V34=0,"",IF(U34=4,3,IF(U34=3,1,0)))</f>
        <v>1</v>
      </c>
      <c r="V33" s="107"/>
      <c r="W33" s="106">
        <f t="shared" ref="W33" si="212">IF(W34+X34=0,"",IF(W34=4,3,IF(W34=3,1,0)))</f>
        <v>3</v>
      </c>
      <c r="X33" s="107"/>
      <c r="Y33" s="106">
        <f t="shared" ref="Y33" si="213">IF(Y34+Z34=0,"",IF(Y34=4,3,IF(Y34=3,1,0)))</f>
        <v>3</v>
      </c>
      <c r="Z33" s="107"/>
      <c r="AA33" s="106">
        <f t="shared" ref="AA33" si="214">IF(AA34+AB34=0,"",IF(AA34=4,3,IF(AA34=3,1,0)))</f>
        <v>1</v>
      </c>
      <c r="AB33" s="107"/>
      <c r="AC33" s="106">
        <f t="shared" ref="AC33" si="215">IF(AC34+AD34=0,"",IF(AC34=4,3,IF(AC34=3,1,0)))</f>
        <v>3</v>
      </c>
      <c r="AD33" s="107"/>
      <c r="AE33" s="106">
        <f t="shared" ref="AE33" si="216">IF(AE34+AF34=0,"",IF(AE34=4,3,IF(AE34=3,1,0)))</f>
        <v>3</v>
      </c>
      <c r="AF33" s="107"/>
      <c r="AG33" s="106">
        <f t="shared" ref="AG33" si="217">IF(AG34+AH34=0,"",IF(AG34=4,3,IF(AG34=3,1,0)))</f>
        <v>3</v>
      </c>
      <c r="AH33" s="107"/>
      <c r="AI33" s="69"/>
      <c r="AJ33" s="69"/>
      <c r="AK33" s="106">
        <f t="shared" ref="AK33" si="218">IF(AK34+AL34=0,"",IF(AK34=4,3,IF(AK34=3,1,0)))</f>
        <v>0</v>
      </c>
      <c r="AL33" s="107"/>
      <c r="AM33" s="106">
        <f t="shared" ref="AM33" si="219">IF(AM34+AN34=0,"",IF(AM34=4,3,IF(AM34=3,1,0)))</f>
        <v>0</v>
      </c>
      <c r="AN33" s="107"/>
      <c r="AO33" s="101">
        <f>SUM(AO34/AP34)</f>
        <v>1.1666666666666667</v>
      </c>
      <c r="AP33" s="102"/>
      <c r="AR33" s="112">
        <f>IF($I33=1,$G33/2)+IF($I33=0,$G33)</f>
        <v>0</v>
      </c>
      <c r="AS33" s="112">
        <f>IF($K33=1,$G33/2)+IF($K33=0,$G33)</f>
        <v>0</v>
      </c>
      <c r="AT33" s="112">
        <f>IF($M33=1,$G33/2)+IF($M33=0,$G33)</f>
        <v>26</v>
      </c>
      <c r="AU33" s="112">
        <f>IF($O33=1,$G33/2)+IF($O33=0,$G33)</f>
        <v>0</v>
      </c>
      <c r="AV33" s="112">
        <f>IF($Q33=1,$G33/2)+IF($Q33=0,$G33)</f>
        <v>26</v>
      </c>
      <c r="AW33" s="112">
        <f>IF($S33=1,$G33/2)+IF($S33=0,$G33)</f>
        <v>26</v>
      </c>
      <c r="AX33" s="112">
        <f>IF($U33=1,$G33/2)+IF($U33=0,$G33)</f>
        <v>13</v>
      </c>
      <c r="AY33" s="112">
        <f>IF($W33=1,$G33/2)+IF($W33=0,$G33)</f>
        <v>0</v>
      </c>
      <c r="AZ33" s="112">
        <f>IF($Y33=1,$G33/2)+IF($Y33=0,$G33)</f>
        <v>0</v>
      </c>
      <c r="BA33" s="112">
        <f>IF($AA33=1,$G33/2)+IF($AA33=0,$G33)</f>
        <v>13</v>
      </c>
      <c r="BB33" s="112">
        <f>IF($AC33=1,$G33/2)+IF($AC33=0,$G33)</f>
        <v>0</v>
      </c>
      <c r="BC33" s="112">
        <f>IF($AE33=1,$G33/2)+IF($AE33=0,$G33)</f>
        <v>0</v>
      </c>
      <c r="BD33" s="112">
        <f>IF($AG33=1,$G33/2)+IF($AG33=0,$G33)</f>
        <v>0</v>
      </c>
      <c r="BE33" s="113"/>
      <c r="BF33" s="112">
        <f>IF($AK33=1,$G33/2)+IF($AK33=0,$G33)</f>
        <v>26</v>
      </c>
      <c r="BG33" s="112">
        <f>IF($AM33=1,$G33/2)+IF($AM33=0,$G33)</f>
        <v>26</v>
      </c>
      <c r="BH33" s="112"/>
    </row>
    <row r="34" spans="1:60" ht="13.5" customHeight="1">
      <c r="A34" s="157"/>
      <c r="B34" s="159"/>
      <c r="C34" s="152"/>
      <c r="D34" s="148"/>
      <c r="E34" s="148"/>
      <c r="F34" s="137"/>
      <c r="G34" s="131"/>
      <c r="H34" s="118"/>
      <c r="I34" s="61">
        <v>4</v>
      </c>
      <c r="J34" s="62">
        <v>2</v>
      </c>
      <c r="K34" s="61">
        <v>4</v>
      </c>
      <c r="L34" s="62">
        <v>1</v>
      </c>
      <c r="M34" s="61">
        <v>1</v>
      </c>
      <c r="N34" s="62">
        <v>4</v>
      </c>
      <c r="O34" s="61">
        <v>4</v>
      </c>
      <c r="P34" s="62">
        <v>2</v>
      </c>
      <c r="Q34" s="61">
        <v>1</v>
      </c>
      <c r="R34" s="62">
        <v>4</v>
      </c>
      <c r="S34" s="61">
        <v>0</v>
      </c>
      <c r="T34" s="62">
        <v>4</v>
      </c>
      <c r="U34" s="61">
        <v>3</v>
      </c>
      <c r="V34" s="62">
        <v>3</v>
      </c>
      <c r="W34" s="60">
        <v>4</v>
      </c>
      <c r="X34" s="59">
        <v>0</v>
      </c>
      <c r="Y34" s="61">
        <v>4</v>
      </c>
      <c r="Z34" s="62">
        <v>0</v>
      </c>
      <c r="AA34" s="61">
        <v>3</v>
      </c>
      <c r="AB34" s="62">
        <v>3</v>
      </c>
      <c r="AC34" s="61">
        <v>4</v>
      </c>
      <c r="AD34" s="62">
        <v>2</v>
      </c>
      <c r="AE34" s="61">
        <v>4</v>
      </c>
      <c r="AF34" s="62">
        <v>2</v>
      </c>
      <c r="AG34" s="61">
        <v>4</v>
      </c>
      <c r="AH34" s="62">
        <v>1</v>
      </c>
      <c r="AI34" s="70"/>
      <c r="AJ34" s="70"/>
      <c r="AK34" s="61">
        <v>1</v>
      </c>
      <c r="AL34" s="62">
        <v>4</v>
      </c>
      <c r="AM34" s="61">
        <v>1</v>
      </c>
      <c r="AN34" s="62">
        <v>4</v>
      </c>
      <c r="AO34" s="67">
        <f>SUM($AM34,$AK34,$AI34,$AG34,$AE34,$AC34,$AA34,$Y34,$W34,$U34,$S34,$Q34,$O34,$M34,$K34,$I34,)</f>
        <v>42</v>
      </c>
      <c r="AP34" s="68">
        <f>SUM($AN34,$AL34,$AJ34,$AH34,$AF34,$AD34,$AB34,$Z34,$X34,$V34,$T34,$R34,$P34,$N34,$L34,$J34,)</f>
        <v>36</v>
      </c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3"/>
      <c r="BF34" s="112"/>
      <c r="BG34" s="112"/>
      <c r="BH34" s="112"/>
    </row>
    <row r="35" spans="1:60" ht="13.5" customHeight="1">
      <c r="A35" s="156">
        <v>15</v>
      </c>
      <c r="B35" s="158" t="str">
        <f>Saraksts!B21</f>
        <v>Azeryer Vadim</v>
      </c>
      <c r="C35" s="153" t="s">
        <v>156</v>
      </c>
      <c r="D35" s="154"/>
      <c r="E35" s="147">
        <v>1646</v>
      </c>
      <c r="F35" s="132">
        <v>11</v>
      </c>
      <c r="G35" s="130">
        <f t="shared" ref="G35" si="220">SUM(I35:AN35)</f>
        <v>19</v>
      </c>
      <c r="H35" s="116">
        <f>BF39</f>
        <v>132.5</v>
      </c>
      <c r="I35" s="115">
        <f t="shared" ref="I35" si="221">IF(I36+J36=0,"",IF(I36=4,3,IF(I36=3,1,0)))</f>
        <v>3</v>
      </c>
      <c r="J35" s="107"/>
      <c r="K35" s="106">
        <f t="shared" ref="K35" si="222">IF(K36+L36=0,"",IF(K36=4,3,IF(K36=3,1,0)))</f>
        <v>0</v>
      </c>
      <c r="L35" s="107"/>
      <c r="M35" s="106">
        <f t="shared" ref="M35" si="223">IF(M36+N36=0,"",IF(M36=4,3,IF(M36=3,1,0)))</f>
        <v>0</v>
      </c>
      <c r="N35" s="107"/>
      <c r="O35" s="106">
        <f t="shared" ref="O35" si="224">IF(O36+P36=0,"",IF(O36=4,3,IF(O36=3,1,0)))</f>
        <v>3</v>
      </c>
      <c r="P35" s="107"/>
      <c r="Q35" s="106">
        <f t="shared" ref="Q35" si="225">IF(Q36+R36=0,"",IF(Q36=4,3,IF(Q36=3,1,0)))</f>
        <v>0</v>
      </c>
      <c r="R35" s="107"/>
      <c r="S35" s="106">
        <f t="shared" ref="S35" si="226">IF(S36+T36=0,"",IF(S36=4,3,IF(S36=3,1,0)))</f>
        <v>1</v>
      </c>
      <c r="T35" s="107"/>
      <c r="U35" s="106">
        <f t="shared" ref="U35" si="227">IF(U36+V36=0,"",IF(U36=4,3,IF(U36=3,1,0)))</f>
        <v>1</v>
      </c>
      <c r="V35" s="107"/>
      <c r="W35" s="106">
        <f t="shared" ref="W35" si="228">IF(W36+X36=0,"",IF(W36=4,3,IF(W36=3,1,0)))</f>
        <v>1</v>
      </c>
      <c r="X35" s="107"/>
      <c r="Y35" s="106">
        <f t="shared" ref="Y35" si="229">IF(Y36+Z36=0,"",IF(Y36=4,3,IF(Y36=3,1,0)))</f>
        <v>0</v>
      </c>
      <c r="Z35" s="107"/>
      <c r="AA35" s="106">
        <f t="shared" ref="AA35" si="230">IF(AA36+AB36=0,"",IF(AA36=4,3,IF(AA36=3,1,0)))</f>
        <v>1</v>
      </c>
      <c r="AB35" s="107"/>
      <c r="AC35" s="106">
        <f t="shared" ref="AC35" si="231">IF(AC36+AD36=0,"",IF(AC36=4,3,IF(AC36=3,1,0)))</f>
        <v>1</v>
      </c>
      <c r="AD35" s="107"/>
      <c r="AE35" s="106">
        <f t="shared" ref="AE35" si="232">IF(AE36+AF36=0,"",IF(AE36=4,3,IF(AE36=3,1,0)))</f>
        <v>1</v>
      </c>
      <c r="AF35" s="107"/>
      <c r="AG35" s="106">
        <f t="shared" ref="AG35" si="233">IF(AG36+AH36=0,"",IF(AG36=4,3,IF(AG36=3,1,0)))</f>
        <v>1</v>
      </c>
      <c r="AH35" s="107"/>
      <c r="AI35" s="106">
        <f t="shared" ref="AI35" si="234">IF(AI36+AJ36=0,"",IF(AI36=4,3,IF(AI36=3,1,0)))</f>
        <v>3</v>
      </c>
      <c r="AJ35" s="107"/>
      <c r="AK35" s="69"/>
      <c r="AL35" s="69"/>
      <c r="AM35" s="106">
        <f>IF(AM36+AN36=0,"",IF(AM36=4,3,IF(AM36=3,1,0)))</f>
        <v>3</v>
      </c>
      <c r="AN35" s="107"/>
      <c r="AO35" s="101">
        <f>SUM(AO36/AP36)</f>
        <v>1.024390243902439</v>
      </c>
      <c r="AP35" s="102"/>
      <c r="AR35" s="112">
        <f>IF($I35=1,$G35/2)+IF($I35=0,$G35)</f>
        <v>0</v>
      </c>
      <c r="AS35" s="112">
        <f>IF($K35=1,$G35/2)+IF($K35=0,$G35)</f>
        <v>19</v>
      </c>
      <c r="AT35" s="112">
        <f>IF($M35=1,$G35/2)+IF($M35=0,$G35)</f>
        <v>19</v>
      </c>
      <c r="AU35" s="112">
        <f>IF($O35=1,$G35/2)+IF($O35=0,$G35)</f>
        <v>0</v>
      </c>
      <c r="AV35" s="112">
        <f>IF($Q35=1,$G35/2)+IF($Q35=0,$G35)</f>
        <v>19</v>
      </c>
      <c r="AW35" s="112">
        <f>IF($S35=1,$G35/2)+IF($S35=0,$G35)</f>
        <v>9.5</v>
      </c>
      <c r="AX35" s="112">
        <f>IF($U35=1,$G35/2)+IF($U35=0,$G35)</f>
        <v>9.5</v>
      </c>
      <c r="AY35" s="112">
        <f>IF($W35=1,$G35/2)+IF($W35=0,$G35)</f>
        <v>9.5</v>
      </c>
      <c r="AZ35" s="112">
        <f>IF($Y35=1,$G35/2)+IF($Y35=0,$G35)</f>
        <v>19</v>
      </c>
      <c r="BA35" s="112">
        <f>IF($AA35=1,$G35/2)+IF($AA35=0,$G35)</f>
        <v>9.5</v>
      </c>
      <c r="BB35" s="112">
        <f>IF($AC35=1,$G35/2)+IF($AC35=0,$G35)</f>
        <v>9.5</v>
      </c>
      <c r="BC35" s="112">
        <f>IF($AE35=1,$G35/2)+IF($AE35=0,$G35)</f>
        <v>9.5</v>
      </c>
      <c r="BD35" s="112">
        <f>IF($AG35=1,$G35/2)+IF($AG35=0,$G35)</f>
        <v>9.5</v>
      </c>
      <c r="BE35" s="112">
        <f>IF($AI35=1,$G35/2)+IF($AI35=0,$G35)</f>
        <v>0</v>
      </c>
      <c r="BF35" s="113"/>
      <c r="BG35" s="112">
        <f>IF($AM35=1,$G35/2)+IF($AM35=0,$G35)</f>
        <v>0</v>
      </c>
    </row>
    <row r="36" spans="1:60" ht="13.5" customHeight="1">
      <c r="A36" s="157"/>
      <c r="B36" s="159"/>
      <c r="C36" s="152"/>
      <c r="D36" s="148"/>
      <c r="E36" s="148"/>
      <c r="F36" s="133"/>
      <c r="G36" s="131"/>
      <c r="H36" s="118"/>
      <c r="I36" s="61">
        <v>4</v>
      </c>
      <c r="J36" s="62">
        <v>1</v>
      </c>
      <c r="K36" s="61">
        <v>1</v>
      </c>
      <c r="L36" s="62">
        <v>4</v>
      </c>
      <c r="M36" s="61">
        <v>1</v>
      </c>
      <c r="N36" s="62">
        <v>4</v>
      </c>
      <c r="O36" s="61">
        <v>4</v>
      </c>
      <c r="P36" s="62">
        <v>1</v>
      </c>
      <c r="Q36" s="61">
        <v>2</v>
      </c>
      <c r="R36" s="62">
        <v>4</v>
      </c>
      <c r="S36" s="61">
        <v>3</v>
      </c>
      <c r="T36" s="62">
        <v>3</v>
      </c>
      <c r="U36" s="60">
        <v>3</v>
      </c>
      <c r="V36" s="59">
        <v>3</v>
      </c>
      <c r="W36" s="60">
        <v>3</v>
      </c>
      <c r="X36" s="59">
        <v>3</v>
      </c>
      <c r="Y36" s="60">
        <v>1</v>
      </c>
      <c r="Z36" s="59">
        <v>4</v>
      </c>
      <c r="AA36" s="60">
        <v>3</v>
      </c>
      <c r="AB36" s="59">
        <v>3</v>
      </c>
      <c r="AC36" s="60">
        <v>3</v>
      </c>
      <c r="AD36" s="59">
        <v>3</v>
      </c>
      <c r="AE36" s="60">
        <v>3</v>
      </c>
      <c r="AF36" s="59">
        <v>3</v>
      </c>
      <c r="AG36" s="60">
        <v>3</v>
      </c>
      <c r="AH36" s="59">
        <v>3</v>
      </c>
      <c r="AI36" s="60">
        <v>4</v>
      </c>
      <c r="AJ36" s="59">
        <v>1</v>
      </c>
      <c r="AK36" s="70"/>
      <c r="AL36" s="70"/>
      <c r="AM36" s="61">
        <v>4</v>
      </c>
      <c r="AN36" s="62">
        <v>1</v>
      </c>
      <c r="AO36" s="67">
        <f>SUM($AM36,$AK36,$AI36,$AG36,$AE36,$AC36,$AA36,$Y36,$W36,$U36,$S36,$Q36,$O36,$M36,$K36,$I36,)</f>
        <v>42</v>
      </c>
      <c r="AP36" s="68">
        <f>SUM($AN36,$AL36,$AJ36,$AH36,$AF36,$AD36,$AB36,$Z36,$X36,$V36,$T36,$R36,$P36,$N36,$L36,$J36,)</f>
        <v>41</v>
      </c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3"/>
      <c r="BG36" s="112"/>
    </row>
    <row r="37" spans="1:60" ht="13.5" customHeight="1">
      <c r="A37" s="156">
        <v>16</v>
      </c>
      <c r="B37" s="158" t="str">
        <f>Saraksts!B22</f>
        <v>Kuzmins Arturs</v>
      </c>
      <c r="C37" s="151" t="s">
        <v>154</v>
      </c>
      <c r="D37" s="154"/>
      <c r="E37" s="147">
        <v>1614</v>
      </c>
      <c r="F37" s="134">
        <v>5</v>
      </c>
      <c r="G37" s="138">
        <f t="shared" ref="G37" si="235">SUM(I37:AN37)</f>
        <v>24</v>
      </c>
      <c r="H37" s="116">
        <f>BG39</f>
        <v>143.5</v>
      </c>
      <c r="I37" s="115">
        <f t="shared" ref="I37" si="236">IF(I38+J38=0,"",IF(I38=4,3,IF(I38=3,1,0)))</f>
        <v>3</v>
      </c>
      <c r="J37" s="107"/>
      <c r="K37" s="106">
        <f t="shared" ref="K37" si="237">IF(K38+L38=0,"",IF(K38=4,3,IF(K38=3,1,0)))</f>
        <v>0</v>
      </c>
      <c r="L37" s="107"/>
      <c r="M37" s="106">
        <f t="shared" ref="M37" si="238">IF(M38+N38=0,"",IF(M38=4,3,IF(M38=3,1,0)))</f>
        <v>1</v>
      </c>
      <c r="N37" s="107"/>
      <c r="O37" s="106">
        <f t="shared" ref="O37" si="239">IF(O38+P38=0,"",IF(O38=4,3,IF(O38=3,1,0)))</f>
        <v>3</v>
      </c>
      <c r="P37" s="107"/>
      <c r="Q37" s="106">
        <f t="shared" ref="Q37" si="240">IF(Q38+R38=0,"",IF(Q38=4,3,IF(Q38=3,1,0)))</f>
        <v>3</v>
      </c>
      <c r="R37" s="107"/>
      <c r="S37" s="106">
        <f t="shared" ref="S37" si="241">IF(S38+T38=0,"",IF(S38=4,3,IF(S38=3,1,0)))</f>
        <v>3</v>
      </c>
      <c r="T37" s="107"/>
      <c r="U37" s="106">
        <f t="shared" ref="U37" si="242">IF(U38+V38=0,"",IF(U38=4,3,IF(U38=3,1,0)))</f>
        <v>1</v>
      </c>
      <c r="V37" s="107"/>
      <c r="W37" s="106">
        <f t="shared" ref="W37" si="243">IF(W38+X38=0,"",IF(W38=4,3,IF(W38=3,1,0)))</f>
        <v>1</v>
      </c>
      <c r="X37" s="107"/>
      <c r="Y37" s="106">
        <f t="shared" ref="Y37" si="244">IF(Y38+Z38=0,"",IF(Y38=4,3,IF(Y38=3,1,0)))</f>
        <v>3</v>
      </c>
      <c r="Z37" s="107"/>
      <c r="AA37" s="106">
        <f t="shared" ref="AA37" si="245">IF(AA38+AB38=0,"",IF(AA38=4,3,IF(AA38=3,1,0)))</f>
        <v>0</v>
      </c>
      <c r="AB37" s="107"/>
      <c r="AC37" s="106">
        <f t="shared" ref="AC37" si="246">IF(AC38+AD38=0,"",IF(AC38=4,3,IF(AC38=3,1,0)))</f>
        <v>0</v>
      </c>
      <c r="AD37" s="107"/>
      <c r="AE37" s="106">
        <f t="shared" ref="AE37" si="247">IF(AE38+AF38=0,"",IF(AE38=4,3,IF(AE38=3,1,0)))</f>
        <v>3</v>
      </c>
      <c r="AF37" s="107"/>
      <c r="AG37" s="106">
        <f t="shared" ref="AG37" si="248">IF(AG38+AH38=0,"",IF(AG38=4,3,IF(AG38=3,1,0)))</f>
        <v>0</v>
      </c>
      <c r="AH37" s="107"/>
      <c r="AI37" s="106">
        <f t="shared" ref="AI37" si="249">IF(AI38+AJ38=0,"",IF(AI38=4,3,IF(AI38=3,1,0)))</f>
        <v>3</v>
      </c>
      <c r="AJ37" s="107"/>
      <c r="AK37" s="106">
        <f t="shared" ref="AK37" si="250">IF(AK38+AL38=0,"",IF(AK38=4,3,IF(AK38=3,1,0)))</f>
        <v>0</v>
      </c>
      <c r="AL37" s="107"/>
      <c r="AM37" s="69"/>
      <c r="AN37" s="69"/>
      <c r="AO37" s="103">
        <f>SUM(AO38/AP38)</f>
        <v>1.1388888888888888</v>
      </c>
      <c r="AP37" s="102"/>
      <c r="AQ37" s="66"/>
      <c r="AR37" s="112">
        <f>IF($I37=1,$G37/2)+IF($I37=0,$G37)</f>
        <v>0</v>
      </c>
      <c r="AS37" s="112">
        <f>IF($K37=1,$G37/2)+IF($K37=0,$G37)</f>
        <v>24</v>
      </c>
      <c r="AT37" s="112">
        <f>IF($M37=1,$G37/2)+IF($M37=0,$G37)</f>
        <v>12</v>
      </c>
      <c r="AU37" s="112">
        <f>IF($O37=1,$G37/2)+IF($O37=0,$G37)</f>
        <v>0</v>
      </c>
      <c r="AV37" s="112">
        <f>IF($Q37=1,$G37/2)+IF($Q37=0,$G37)</f>
        <v>0</v>
      </c>
      <c r="AW37" s="112">
        <f>IF($S37=1,$G37/2)+IF($S37=0,$G37)</f>
        <v>0</v>
      </c>
      <c r="AX37" s="112">
        <f>IF($U37=1,$G37/2)+IF($U37=0,$G37)</f>
        <v>12</v>
      </c>
      <c r="AY37" s="112">
        <f>IF($W37=1,$G37/2)+IF($W37=0,$G37)</f>
        <v>12</v>
      </c>
      <c r="AZ37" s="112">
        <f>IF($Y37=1,$G37/2)+IF($Y37=0,$G37)</f>
        <v>0</v>
      </c>
      <c r="BA37" s="112">
        <f>IF($AA37=1,$G37/2)+IF($AA37=0,$G37)</f>
        <v>24</v>
      </c>
      <c r="BB37" s="112">
        <f>IF($AC37=1,$G37/2)+IF($AC37=0,$G37)</f>
        <v>24</v>
      </c>
      <c r="BC37" s="112">
        <f>IF($AE37=1,$G37/2)+IF($AE37=0,$G37)</f>
        <v>0</v>
      </c>
      <c r="BD37" s="112">
        <f>IF($AG37=1,$G37/2)+IF($AG37=0,$G37)</f>
        <v>24</v>
      </c>
      <c r="BE37" s="112">
        <f>IF($AI37=1,$G37/2)+IF($AI37=0,$G37)</f>
        <v>0</v>
      </c>
      <c r="BF37" s="112">
        <f>IF($AK37=1,$G37/2)+IF($AK37=0,$G37)</f>
        <v>24</v>
      </c>
      <c r="BG37" s="113"/>
    </row>
    <row r="38" spans="1:60" ht="13.5" customHeight="1">
      <c r="A38" s="160"/>
      <c r="B38" s="159"/>
      <c r="C38" s="152"/>
      <c r="D38" s="155"/>
      <c r="E38" s="148"/>
      <c r="F38" s="135"/>
      <c r="G38" s="139"/>
      <c r="H38" s="117"/>
      <c r="I38" s="61">
        <v>4</v>
      </c>
      <c r="J38" s="62">
        <v>1</v>
      </c>
      <c r="K38" s="61">
        <v>1</v>
      </c>
      <c r="L38" s="62">
        <v>4</v>
      </c>
      <c r="M38" s="61">
        <v>3</v>
      </c>
      <c r="N38" s="62">
        <v>3</v>
      </c>
      <c r="O38" s="61">
        <v>4</v>
      </c>
      <c r="P38" s="62">
        <v>0</v>
      </c>
      <c r="Q38" s="61">
        <v>4</v>
      </c>
      <c r="R38" s="62">
        <v>1</v>
      </c>
      <c r="S38" s="61">
        <v>4</v>
      </c>
      <c r="T38" s="62">
        <v>2</v>
      </c>
      <c r="U38" s="61">
        <v>3</v>
      </c>
      <c r="V38" s="62">
        <v>3</v>
      </c>
      <c r="W38" s="61">
        <v>3</v>
      </c>
      <c r="X38" s="62">
        <v>3</v>
      </c>
      <c r="Y38" s="61">
        <v>4</v>
      </c>
      <c r="Z38" s="62">
        <v>0</v>
      </c>
      <c r="AA38" s="61">
        <v>0</v>
      </c>
      <c r="AB38" s="62">
        <v>4</v>
      </c>
      <c r="AC38" s="60">
        <v>0</v>
      </c>
      <c r="AD38" s="59">
        <v>4</v>
      </c>
      <c r="AE38" s="61">
        <v>4</v>
      </c>
      <c r="AF38" s="62">
        <v>2</v>
      </c>
      <c r="AG38" s="61">
        <v>2</v>
      </c>
      <c r="AH38" s="62">
        <v>4</v>
      </c>
      <c r="AI38" s="61">
        <v>4</v>
      </c>
      <c r="AJ38" s="62">
        <v>1</v>
      </c>
      <c r="AK38" s="61">
        <v>1</v>
      </c>
      <c r="AL38" s="62">
        <v>4</v>
      </c>
      <c r="AM38" s="70"/>
      <c r="AN38" s="70"/>
      <c r="AO38" s="67">
        <f>SUM($AM38,$AK38,$AI38,$AG38,$AE38,$AC38,$AA38,$Y38,$W38,$U38,$S38,$Q38,$O38,$M38,$K38,$I38,)</f>
        <v>41</v>
      </c>
      <c r="AP38" s="68">
        <f>SUM($AN38,$AL38,$AJ38,$AH38,$AF38,$AD38,$AB38,$Z38,$X38,$V38,$T38,$R38,$P38,$N38,$L38,$J38,)</f>
        <v>36</v>
      </c>
      <c r="AQ38" s="66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</row>
    <row r="39" spans="1:60">
      <c r="B39" s="9"/>
      <c r="C39" s="9"/>
      <c r="D39" s="10"/>
      <c r="E39" s="10">
        <f>E7+E9+E11+E13+E15+E17+E19+E21+E23+E25+E27+E29+E31+E33+E35+E37</f>
        <v>26447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R39" s="63">
        <f t="shared" ref="AR39:BG39" si="251">(AR7+AR9+AR11+AR13+AR15+AR17+AR19+AR21+AR23+AR25+AR27+AR29+AR31+AR33+AR35+AR37)</f>
        <v>35</v>
      </c>
      <c r="AS39" s="63">
        <f t="shared" si="251"/>
        <v>225.5</v>
      </c>
      <c r="AT39" s="63">
        <f t="shared" si="251"/>
        <v>199</v>
      </c>
      <c r="AU39" s="63">
        <f t="shared" si="251"/>
        <v>42</v>
      </c>
      <c r="AV39" s="63">
        <f t="shared" si="251"/>
        <v>184.5</v>
      </c>
      <c r="AW39" s="63">
        <f t="shared" si="251"/>
        <v>127.5</v>
      </c>
      <c r="AX39" s="63">
        <f t="shared" si="251"/>
        <v>148.5</v>
      </c>
      <c r="AY39" s="63">
        <f t="shared" si="251"/>
        <v>123.5</v>
      </c>
      <c r="AZ39" s="63">
        <f t="shared" si="251"/>
        <v>76</v>
      </c>
      <c r="BA39" s="63">
        <f t="shared" si="251"/>
        <v>132</v>
      </c>
      <c r="BB39" s="63">
        <f t="shared" si="251"/>
        <v>91.5</v>
      </c>
      <c r="BC39" s="63">
        <f t="shared" si="251"/>
        <v>63.5</v>
      </c>
      <c r="BD39" s="63">
        <f t="shared" si="251"/>
        <v>167</v>
      </c>
      <c r="BE39" s="63">
        <f t="shared" si="251"/>
        <v>159</v>
      </c>
      <c r="BF39" s="63">
        <f t="shared" si="251"/>
        <v>132.5</v>
      </c>
      <c r="BG39" s="63">
        <f t="shared" si="251"/>
        <v>143.5</v>
      </c>
    </row>
    <row r="40" spans="1:6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60" ht="15">
      <c r="B41" s="98" t="s">
        <v>166</v>
      </c>
      <c r="C41" s="98"/>
      <c r="D41" s="98"/>
      <c r="E41" s="98"/>
      <c r="F41" s="98"/>
      <c r="G41" s="98"/>
      <c r="H41" s="98"/>
      <c r="I41" s="96"/>
      <c r="J41" s="96"/>
      <c r="K41" s="96"/>
      <c r="L41" s="96"/>
      <c r="M41" s="96"/>
      <c r="N41" s="96"/>
      <c r="O41" s="96"/>
      <c r="P41" s="97" t="s">
        <v>165</v>
      </c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</row>
    <row r="42" spans="1:60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</row>
  </sheetData>
  <protectedRanges>
    <protectedRange sqref="I7" name="Diapazons4_31"/>
    <protectedRange sqref="AK10:AL10 AI12:AJ12 AG14:AH14 AE16:AF16 AC18:AD18 AA20:AB20 Y22:Z22 W24:X24 U26:V26 S28:T28 Q30:R30 O32:P32 M34:N34 I38:J38 AM8:AN8" name="Diapazons4_1"/>
    <protectedRange sqref="AK12:AL12 AI14:AJ14 AG16:AH16 AE18:AF18 AC20:AD20 AA22:AB22 W26:X26 U28:V28 S30:T30 Q32:R32 O34:P34 K8:L8 I10:J10 AM24:AN24 Y38:Z38" name="Diapazons4_32"/>
    <protectedRange sqref="AM10:AN10 M8:N8 I12:J12 K38:L38 AK14:AL14 AI16:AJ16 AG18:AH18 AE20:AF20 AC22:AD22 AA24:AB24 Y26:Z26 W28:X28 U30:V30 S32:T32 Q34:R34" name="Diapazons4_33"/>
    <protectedRange sqref="AK16:AL16 AI18:AJ18 AG20:AH20 AE22:AF22 AC24:AD24 Y28:Z28 W30:X30 U32:V32 S34:T34 AM26:AN26 AA38:AB38 O8:P8 M10:N10 K12:L12 I14:J14" name="Diapazons4_35"/>
    <protectedRange sqref="AM12:AN12 M38:N38 Q8:R8 O10:P10 K14:L14 I16:J16 AK18:AL18 AI20:AJ20 AG22:AH22 AE24:AF24 AC26:AD26 AA28:AB28 Y30:Z30 W32:X32 U34:V34" name="Diapazons4_36"/>
    <protectedRange sqref="AM28:AN28 AC38:AD38 S8:T8 Q10:R10 O12:P12 M14:N14 K16:L16 I18:J18 AK20:AL20 AI22:AJ22 AG24:AH24 AE26:AF26 AA30:AB30 Y32:Z32 W34:X34" name="Diapazons4_37"/>
    <protectedRange sqref="AM14:AN14 AC30:AD30 M16:P16 AI24:AL24 AM16:AN16 AG26:AL26 AA32:AF32 K18:R18 AE28:AL28 AM18:AN18 AG30:AN30 Y34:AH34 I20:T20 AI32:AN32 AK22:AN22 AM20:AN20 AK34:AN34 I22:V22 AM36:AN36 AE38:AL38 U8:AL8 S10:AJ10 Q12:AH12 Q14:AF14 S16:AD16 U18:AB18 W20:Z20 I24:V24 I26:T26 I28:R28 I30:P30 I32:N32 I34:L34 O38:X38" name="Diapazons4_38"/>
    <protectedRange sqref="I36:AJ36" name="Diapazons4"/>
    <protectedRange sqref="AO10:AP10 AO12:AP12 AO14:AP14 AO16:AP16 AO18:AP18 AO20:AP20 AO22:AP22 AO24:AP24 AO26:AP26 AO28:AP28 AO30:AP30 AO32:AP32 AO34:AP34 AO36:AP36 AO38:AP38 AO8:AP8" name="Diapazons1"/>
  </protectedRanges>
  <mergeCells count="670">
    <mergeCell ref="AR37:AR38"/>
    <mergeCell ref="AS37:AS38"/>
    <mergeCell ref="AT37:AT38"/>
    <mergeCell ref="AU37:AU38"/>
    <mergeCell ref="AV37:AV38"/>
    <mergeCell ref="BD37:BD38"/>
    <mergeCell ref="BF33:BF34"/>
    <mergeCell ref="BE37:BE38"/>
    <mergeCell ref="BF37:BF38"/>
    <mergeCell ref="AR35:AR36"/>
    <mergeCell ref="AS35:AS36"/>
    <mergeCell ref="AW35:AW36"/>
    <mergeCell ref="BA33:BA34"/>
    <mergeCell ref="BB33:BB34"/>
    <mergeCell ref="BC33:BC34"/>
    <mergeCell ref="BG37:BG38"/>
    <mergeCell ref="AW37:AW38"/>
    <mergeCell ref="AT4:BC4"/>
    <mergeCell ref="AX37:AX38"/>
    <mergeCell ref="AY37:AY38"/>
    <mergeCell ref="AZ37:AZ38"/>
    <mergeCell ref="BA37:BA38"/>
    <mergeCell ref="BB37:BB38"/>
    <mergeCell ref="BC37:BC38"/>
    <mergeCell ref="BD35:BD36"/>
    <mergeCell ref="BC35:BC36"/>
    <mergeCell ref="BE33:BE34"/>
    <mergeCell ref="BG33:BG34"/>
    <mergeCell ref="AT35:AT36"/>
    <mergeCell ref="AU35:AU36"/>
    <mergeCell ref="AV35:AV36"/>
    <mergeCell ref="BE35:BE36"/>
    <mergeCell ref="BF35:BF36"/>
    <mergeCell ref="BG35:BG36"/>
    <mergeCell ref="AX35:AX36"/>
    <mergeCell ref="AY35:AY36"/>
    <mergeCell ref="AZ35:AZ36"/>
    <mergeCell ref="BA35:BA36"/>
    <mergeCell ref="BB35:BB36"/>
    <mergeCell ref="AS31:AS32"/>
    <mergeCell ref="AT31:AT32"/>
    <mergeCell ref="AU31:AU32"/>
    <mergeCell ref="AV31:AV32"/>
    <mergeCell ref="BD33:BD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G29:BG30"/>
    <mergeCell ref="AW27:AW28"/>
    <mergeCell ref="AX27:AX28"/>
    <mergeCell ref="BA31:BA32"/>
    <mergeCell ref="BB31:BB32"/>
    <mergeCell ref="BC31:BC32"/>
    <mergeCell ref="BD31:BD32"/>
    <mergeCell ref="BE31:BE32"/>
    <mergeCell ref="BF31:BF32"/>
    <mergeCell ref="BG31:BG32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3:BG24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AR23:AR24"/>
    <mergeCell ref="AS23:AS24"/>
    <mergeCell ref="AT23:AT24"/>
    <mergeCell ref="AU23:AU24"/>
    <mergeCell ref="AV23:AV24"/>
    <mergeCell ref="AW23:AW24"/>
    <mergeCell ref="BA23:BA24"/>
    <mergeCell ref="BA19:BA20"/>
    <mergeCell ref="BB19:BB20"/>
    <mergeCell ref="BC19:BC20"/>
    <mergeCell ref="BD19:BD20"/>
    <mergeCell ref="BE19:BE20"/>
    <mergeCell ref="BF19:BF20"/>
    <mergeCell ref="AY19:AY20"/>
    <mergeCell ref="AZ19:AZ20"/>
    <mergeCell ref="BF23:BF24"/>
    <mergeCell ref="BB23:BB24"/>
    <mergeCell ref="BC23:BC24"/>
    <mergeCell ref="BD23:BD24"/>
    <mergeCell ref="BE23:BE24"/>
    <mergeCell ref="BG19:BG20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AR19:AR20"/>
    <mergeCell ref="AS19:AS20"/>
    <mergeCell ref="AT19:AT20"/>
    <mergeCell ref="AU19:AU20"/>
    <mergeCell ref="AV19:AV20"/>
    <mergeCell ref="AW19:AW20"/>
    <mergeCell ref="AX19:AX20"/>
    <mergeCell ref="BB15:BB16"/>
    <mergeCell ref="BC15:BC16"/>
    <mergeCell ref="BD15:BD16"/>
    <mergeCell ref="BE15:BE16"/>
    <mergeCell ref="BF15:BF16"/>
    <mergeCell ref="BG15:BG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AR15:AR16"/>
    <mergeCell ref="AS15:AS16"/>
    <mergeCell ref="BA11:BA12"/>
    <mergeCell ref="AT11:AT12"/>
    <mergeCell ref="AU11:AU12"/>
    <mergeCell ref="AV11:AV12"/>
    <mergeCell ref="AW11:AW12"/>
    <mergeCell ref="AX11:AX12"/>
    <mergeCell ref="AY11:AY12"/>
    <mergeCell ref="AZ11:AZ12"/>
    <mergeCell ref="BA15:BA16"/>
    <mergeCell ref="AT15:AT16"/>
    <mergeCell ref="AU15:AU16"/>
    <mergeCell ref="AV15:AV16"/>
    <mergeCell ref="AW15:AW16"/>
    <mergeCell ref="AX15:AX16"/>
    <mergeCell ref="AY15:AY16"/>
    <mergeCell ref="AZ15:AZ16"/>
    <mergeCell ref="BB11:BB12"/>
    <mergeCell ref="BC11:BC12"/>
    <mergeCell ref="BD11:BD12"/>
    <mergeCell ref="BE11:BE12"/>
    <mergeCell ref="BF11:BF12"/>
    <mergeCell ref="BG11:BG12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AR11:AR12"/>
    <mergeCell ref="AS11:AS12"/>
    <mergeCell ref="BE7:BE8"/>
    <mergeCell ref="BF7:BF8"/>
    <mergeCell ref="BG7:BG8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AR7:AR8"/>
    <mergeCell ref="O7:P7"/>
    <mergeCell ref="Y7:Z7"/>
    <mergeCell ref="AA7:AB7"/>
    <mergeCell ref="AC7:AD7"/>
    <mergeCell ref="W7:X7"/>
    <mergeCell ref="BA7:BA8"/>
    <mergeCell ref="BB7:BB8"/>
    <mergeCell ref="BC7:BC8"/>
    <mergeCell ref="BD7:BD8"/>
    <mergeCell ref="AS7:AS8"/>
    <mergeCell ref="AT7:AT8"/>
    <mergeCell ref="AU7:AU8"/>
    <mergeCell ref="AV7:AV8"/>
    <mergeCell ref="AW7:AW8"/>
    <mergeCell ref="AX7:AX8"/>
    <mergeCell ref="AY7:AY8"/>
    <mergeCell ref="AZ7:AZ8"/>
    <mergeCell ref="AX23:AX24"/>
    <mergeCell ref="AY23:AY24"/>
    <mergeCell ref="AZ23:AZ24"/>
    <mergeCell ref="AY27:AY28"/>
    <mergeCell ref="AZ27:AZ28"/>
    <mergeCell ref="AW31:AW32"/>
    <mergeCell ref="AX31:AX32"/>
    <mergeCell ref="N5:Q5"/>
    <mergeCell ref="U7:V7"/>
    <mergeCell ref="W6:X6"/>
    <mergeCell ref="AE6:AF6"/>
    <mergeCell ref="AM6:AN6"/>
    <mergeCell ref="M6:N6"/>
    <mergeCell ref="O6:P6"/>
    <mergeCell ref="Q6:R6"/>
    <mergeCell ref="S6:T6"/>
    <mergeCell ref="U6:V6"/>
    <mergeCell ref="AK6:AL6"/>
    <mergeCell ref="Y6:Z6"/>
    <mergeCell ref="AA6:AB6"/>
    <mergeCell ref="AG6:AH6"/>
    <mergeCell ref="AI6:AJ6"/>
    <mergeCell ref="AC6:AD6"/>
    <mergeCell ref="AE7:AF7"/>
    <mergeCell ref="A37:A38"/>
    <mergeCell ref="B7:B8"/>
    <mergeCell ref="B9:B10"/>
    <mergeCell ref="B11:B12"/>
    <mergeCell ref="B13:B14"/>
    <mergeCell ref="B15:B16"/>
    <mergeCell ref="B17:B18"/>
    <mergeCell ref="B19:B20"/>
    <mergeCell ref="B21:B22"/>
    <mergeCell ref="A23:A24"/>
    <mergeCell ref="A25:A26"/>
    <mergeCell ref="A27:A28"/>
    <mergeCell ref="A29:A30"/>
    <mergeCell ref="A31:A32"/>
    <mergeCell ref="B35:B36"/>
    <mergeCell ref="B37:B38"/>
    <mergeCell ref="B33:B34"/>
    <mergeCell ref="A33:A34"/>
    <mergeCell ref="B25:B26"/>
    <mergeCell ref="B27:B28"/>
    <mergeCell ref="B29:B30"/>
    <mergeCell ref="B31:B32"/>
    <mergeCell ref="A7:A8"/>
    <mergeCell ref="A9:A10"/>
    <mergeCell ref="C7:C8"/>
    <mergeCell ref="C9:C10"/>
    <mergeCell ref="C11:C12"/>
    <mergeCell ref="C13:C14"/>
    <mergeCell ref="C15:C16"/>
    <mergeCell ref="C17:C18"/>
    <mergeCell ref="C19:C20"/>
    <mergeCell ref="C21:C22"/>
    <mergeCell ref="B23:B24"/>
    <mergeCell ref="A11:A12"/>
    <mergeCell ref="A13:A14"/>
    <mergeCell ref="A15:A16"/>
    <mergeCell ref="A17:A18"/>
    <mergeCell ref="A19:A20"/>
    <mergeCell ref="A21:A22"/>
    <mergeCell ref="C23:C24"/>
    <mergeCell ref="C35:C36"/>
    <mergeCell ref="A35:A36"/>
    <mergeCell ref="C37:C38"/>
    <mergeCell ref="C25:C26"/>
    <mergeCell ref="C27:C28"/>
    <mergeCell ref="C29:C30"/>
    <mergeCell ref="C31:C32"/>
    <mergeCell ref="D37:D38"/>
    <mergeCell ref="D23:D24"/>
    <mergeCell ref="D25:D26"/>
    <mergeCell ref="D27:D28"/>
    <mergeCell ref="D29:D30"/>
    <mergeCell ref="D31:D32"/>
    <mergeCell ref="D33:D34"/>
    <mergeCell ref="C33:C34"/>
    <mergeCell ref="D35:D36"/>
    <mergeCell ref="D11:D12"/>
    <mergeCell ref="D13:D14"/>
    <mergeCell ref="D15:D16"/>
    <mergeCell ref="D17:D18"/>
    <mergeCell ref="D19:D20"/>
    <mergeCell ref="D21:D22"/>
    <mergeCell ref="D7:D8"/>
    <mergeCell ref="D9:D10"/>
    <mergeCell ref="E23:E24"/>
    <mergeCell ref="E35:E36"/>
    <mergeCell ref="E37:E38"/>
    <mergeCell ref="E25:E26"/>
    <mergeCell ref="E27:E28"/>
    <mergeCell ref="E29:E30"/>
    <mergeCell ref="E31:E32"/>
    <mergeCell ref="E33:E34"/>
    <mergeCell ref="E7:E8"/>
    <mergeCell ref="E9:E10"/>
    <mergeCell ref="E11:E12"/>
    <mergeCell ref="E13:E14"/>
    <mergeCell ref="E15:E16"/>
    <mergeCell ref="E17:E18"/>
    <mergeCell ref="E19:E20"/>
    <mergeCell ref="E21:E22"/>
    <mergeCell ref="G27:G28"/>
    <mergeCell ref="G29:G30"/>
    <mergeCell ref="G31:G32"/>
    <mergeCell ref="G33:G34"/>
    <mergeCell ref="F7:F8"/>
    <mergeCell ref="F9:F10"/>
    <mergeCell ref="F11:F12"/>
    <mergeCell ref="F13:F14"/>
    <mergeCell ref="F15:F16"/>
    <mergeCell ref="F17:F18"/>
    <mergeCell ref="F19:F20"/>
    <mergeCell ref="F21:F22"/>
    <mergeCell ref="H33:H34"/>
    <mergeCell ref="H35:H36"/>
    <mergeCell ref="H31:H32"/>
    <mergeCell ref="H29:H30"/>
    <mergeCell ref="G23:G24"/>
    <mergeCell ref="F35:F36"/>
    <mergeCell ref="F37:F38"/>
    <mergeCell ref="G7:G8"/>
    <mergeCell ref="G9:G10"/>
    <mergeCell ref="G11:G12"/>
    <mergeCell ref="G13:G14"/>
    <mergeCell ref="G15:G16"/>
    <mergeCell ref="G17:G18"/>
    <mergeCell ref="G19:G20"/>
    <mergeCell ref="G21:G22"/>
    <mergeCell ref="F23:F24"/>
    <mergeCell ref="F25:F26"/>
    <mergeCell ref="F27:F28"/>
    <mergeCell ref="F29:F30"/>
    <mergeCell ref="F31:F32"/>
    <mergeCell ref="F33:F34"/>
    <mergeCell ref="G35:G36"/>
    <mergeCell ref="G37:G38"/>
    <mergeCell ref="G25:G26"/>
    <mergeCell ref="I6:J6"/>
    <mergeCell ref="K6:L6"/>
    <mergeCell ref="H19:H20"/>
    <mergeCell ref="H21:H22"/>
    <mergeCell ref="H23:H24"/>
    <mergeCell ref="H25:H26"/>
    <mergeCell ref="K11:L11"/>
    <mergeCell ref="I17:J17"/>
    <mergeCell ref="I7:J7"/>
    <mergeCell ref="K7:L7"/>
    <mergeCell ref="I8:J8"/>
    <mergeCell ref="I21:J21"/>
    <mergeCell ref="K21:L21"/>
    <mergeCell ref="K23:L23"/>
    <mergeCell ref="H7:H8"/>
    <mergeCell ref="H9:H10"/>
    <mergeCell ref="H11:H12"/>
    <mergeCell ref="H13:H14"/>
    <mergeCell ref="H15:H16"/>
    <mergeCell ref="H17:H18"/>
    <mergeCell ref="H37:H38"/>
    <mergeCell ref="H27:H28"/>
    <mergeCell ref="S11:T11"/>
    <mergeCell ref="K17:L17"/>
    <mergeCell ref="M17:N17"/>
    <mergeCell ref="Q7:R7"/>
    <mergeCell ref="S7:T7"/>
    <mergeCell ref="I9:J9"/>
    <mergeCell ref="M9:N9"/>
    <mergeCell ref="O9:P9"/>
    <mergeCell ref="M7:N7"/>
    <mergeCell ref="I19:J19"/>
    <mergeCell ref="K19:L19"/>
    <mergeCell ref="M19:N19"/>
    <mergeCell ref="O19:P19"/>
    <mergeCell ref="Q19:R19"/>
    <mergeCell ref="S19:T19"/>
    <mergeCell ref="O25:P25"/>
    <mergeCell ref="Q25:R25"/>
    <mergeCell ref="S25:T25"/>
    <mergeCell ref="I27:J27"/>
    <mergeCell ref="S37:T37"/>
    <mergeCell ref="K29:L29"/>
    <mergeCell ref="M29:N29"/>
    <mergeCell ref="Y9:Z9"/>
    <mergeCell ref="AA9:AB9"/>
    <mergeCell ref="AC9:AD9"/>
    <mergeCell ref="W9:X9"/>
    <mergeCell ref="I13:J13"/>
    <mergeCell ref="K13:L13"/>
    <mergeCell ref="M13:N13"/>
    <mergeCell ref="Q13:R13"/>
    <mergeCell ref="S13:T13"/>
    <mergeCell ref="W13:X13"/>
    <mergeCell ref="Y13:Z13"/>
    <mergeCell ref="AA13:AB13"/>
    <mergeCell ref="W11:X11"/>
    <mergeCell ref="Y11:Z11"/>
    <mergeCell ref="Q9:R9"/>
    <mergeCell ref="S9:T9"/>
    <mergeCell ref="I15:J15"/>
    <mergeCell ref="K15:L15"/>
    <mergeCell ref="M15:N15"/>
    <mergeCell ref="O15:P15"/>
    <mergeCell ref="S15:T15"/>
    <mergeCell ref="W15:X15"/>
    <mergeCell ref="Q11:R11"/>
    <mergeCell ref="U17:V17"/>
    <mergeCell ref="S27:T27"/>
    <mergeCell ref="U25:V25"/>
    <mergeCell ref="AA11:AB11"/>
    <mergeCell ref="I11:J11"/>
    <mergeCell ref="AM13:AN13"/>
    <mergeCell ref="AM19:AN19"/>
    <mergeCell ref="AG19:AH19"/>
    <mergeCell ref="AI19:AJ19"/>
    <mergeCell ref="AC19:AD19"/>
    <mergeCell ref="Y19:Z19"/>
    <mergeCell ref="AM15:AN15"/>
    <mergeCell ref="W17:X17"/>
    <mergeCell ref="AM11:AN11"/>
    <mergeCell ref="AC11:AD11"/>
    <mergeCell ref="AE11:AF11"/>
    <mergeCell ref="U13:V13"/>
    <mergeCell ref="U15:V15"/>
    <mergeCell ref="AC13:AD13"/>
    <mergeCell ref="AE13:AF13"/>
    <mergeCell ref="O17:P17"/>
    <mergeCell ref="Q17:R17"/>
    <mergeCell ref="O11:P11"/>
    <mergeCell ref="I23:J23"/>
    <mergeCell ref="M23:N23"/>
    <mergeCell ref="O23:P23"/>
    <mergeCell ref="Q23:R23"/>
    <mergeCell ref="W23:X23"/>
    <mergeCell ref="S23:T23"/>
    <mergeCell ref="M21:N21"/>
    <mergeCell ref="O21:P21"/>
    <mergeCell ref="Q21:R21"/>
    <mergeCell ref="S21:T21"/>
    <mergeCell ref="AM35:AN35"/>
    <mergeCell ref="AG21:AH21"/>
    <mergeCell ref="AI21:AJ21"/>
    <mergeCell ref="AM21:AN21"/>
    <mergeCell ref="AK21:AL21"/>
    <mergeCell ref="AG23:AH23"/>
    <mergeCell ref="AI23:AJ23"/>
    <mergeCell ref="AK23:AL23"/>
    <mergeCell ref="AE25:AF25"/>
    <mergeCell ref="S29:T29"/>
    <mergeCell ref="K27:L27"/>
    <mergeCell ref="M27:N27"/>
    <mergeCell ref="O27:P27"/>
    <mergeCell ref="Q27:R27"/>
    <mergeCell ref="I37:J37"/>
    <mergeCell ref="K37:L37"/>
    <mergeCell ref="M37:N37"/>
    <mergeCell ref="O37:P37"/>
    <mergeCell ref="Q37:R37"/>
    <mergeCell ref="I35:J35"/>
    <mergeCell ref="K35:L35"/>
    <mergeCell ref="I31:J31"/>
    <mergeCell ref="K31:L31"/>
    <mergeCell ref="I33:J33"/>
    <mergeCell ref="K33:L33"/>
    <mergeCell ref="I29:J29"/>
    <mergeCell ref="O29:P29"/>
    <mergeCell ref="Q29:R29"/>
    <mergeCell ref="AI37:AJ37"/>
    <mergeCell ref="AK37:AL37"/>
    <mergeCell ref="AM31:AN31"/>
    <mergeCell ref="M33:N33"/>
    <mergeCell ref="O33:P33"/>
    <mergeCell ref="Q33:R33"/>
    <mergeCell ref="S33:T33"/>
    <mergeCell ref="M31:N31"/>
    <mergeCell ref="O31:P31"/>
    <mergeCell ref="Q31:R31"/>
    <mergeCell ref="S31:T31"/>
    <mergeCell ref="Y31:Z31"/>
    <mergeCell ref="AA31:AB31"/>
    <mergeCell ref="AI35:AJ35"/>
    <mergeCell ref="AA37:AB37"/>
    <mergeCell ref="S35:T35"/>
    <mergeCell ref="AG37:AH37"/>
    <mergeCell ref="W37:X37"/>
    <mergeCell ref="M35:N35"/>
    <mergeCell ref="O35:P35"/>
    <mergeCell ref="Q35:R35"/>
    <mergeCell ref="AA35:AB35"/>
    <mergeCell ref="U35:V35"/>
    <mergeCell ref="U37:V37"/>
    <mergeCell ref="AE37:AF37"/>
    <mergeCell ref="AC35:AD35"/>
    <mergeCell ref="AE35:AF35"/>
    <mergeCell ref="AC37:AD37"/>
    <mergeCell ref="Y37:Z37"/>
    <mergeCell ref="W35:X35"/>
    <mergeCell ref="Y15:Z15"/>
    <mergeCell ref="AA15:AB15"/>
    <mergeCell ref="AC15:AD15"/>
    <mergeCell ref="AC29:AD29"/>
    <mergeCell ref="W19:X19"/>
    <mergeCell ref="AA19:AB19"/>
    <mergeCell ref="AC31:AD31"/>
    <mergeCell ref="AE31:AF31"/>
    <mergeCell ref="Y27:Z27"/>
    <mergeCell ref="W33:X33"/>
    <mergeCell ref="Y33:Z33"/>
    <mergeCell ref="AA33:AB33"/>
    <mergeCell ref="AC33:AD33"/>
    <mergeCell ref="Y35:Z35"/>
    <mergeCell ref="AA17:AB17"/>
    <mergeCell ref="AC17:AD17"/>
    <mergeCell ref="W31:X31"/>
    <mergeCell ref="W27:X27"/>
    <mergeCell ref="E2:U2"/>
    <mergeCell ref="U9:V9"/>
    <mergeCell ref="U11:V11"/>
    <mergeCell ref="AE27:AF27"/>
    <mergeCell ref="AC25:AD25"/>
    <mergeCell ref="AG11:AH11"/>
    <mergeCell ref="AI11:AJ11"/>
    <mergeCell ref="AG7:AH7"/>
    <mergeCell ref="AI7:AJ7"/>
    <mergeCell ref="AG9:AH9"/>
    <mergeCell ref="AI9:AJ9"/>
    <mergeCell ref="AI25:AJ25"/>
    <mergeCell ref="AE19:AF19"/>
    <mergeCell ref="AG25:AH25"/>
    <mergeCell ref="AE23:AF23"/>
    <mergeCell ref="AE21:AF21"/>
    <mergeCell ref="I25:J25"/>
    <mergeCell ref="K25:L25"/>
    <mergeCell ref="M25:N25"/>
    <mergeCell ref="U23:V23"/>
    <mergeCell ref="U21:V21"/>
    <mergeCell ref="AC23:AD23"/>
    <mergeCell ref="Y25:Z25"/>
    <mergeCell ref="U27:V27"/>
    <mergeCell ref="AS27:AS28"/>
    <mergeCell ref="AT27:AT28"/>
    <mergeCell ref="AU27:AU28"/>
    <mergeCell ref="AV27:AV28"/>
    <mergeCell ref="AO27:AP27"/>
    <mergeCell ref="AO29:AP29"/>
    <mergeCell ref="AO31:AP31"/>
    <mergeCell ref="AO33:AP33"/>
    <mergeCell ref="BH33:BH34"/>
    <mergeCell ref="BA27:BA28"/>
    <mergeCell ref="BB27:BB28"/>
    <mergeCell ref="BC27:BC28"/>
    <mergeCell ref="BD27:BD28"/>
    <mergeCell ref="BE27:BE28"/>
    <mergeCell ref="AY31:AY32"/>
    <mergeCell ref="AZ31:AZ32"/>
    <mergeCell ref="BF27:BF28"/>
    <mergeCell ref="BG27:BG28"/>
    <mergeCell ref="AR29:AR30"/>
    <mergeCell ref="AS29:AS30"/>
    <mergeCell ref="AT29:AT30"/>
    <mergeCell ref="AU29:AU30"/>
    <mergeCell ref="AV29:AV30"/>
    <mergeCell ref="AW29:AW30"/>
    <mergeCell ref="AR27:AR28"/>
    <mergeCell ref="U31:V31"/>
    <mergeCell ref="U33:V33"/>
    <mergeCell ref="AK31:AL31"/>
    <mergeCell ref="AG33:AH33"/>
    <mergeCell ref="AK33:AL33"/>
    <mergeCell ref="AK25:AL25"/>
    <mergeCell ref="AG27:AH27"/>
    <mergeCell ref="AI27:AJ27"/>
    <mergeCell ref="AI31:AJ31"/>
    <mergeCell ref="AG29:AH29"/>
    <mergeCell ref="AE33:AF33"/>
    <mergeCell ref="AM33:AN33"/>
    <mergeCell ref="AI29:AJ29"/>
    <mergeCell ref="AK29:AL29"/>
    <mergeCell ref="AA29:AB29"/>
    <mergeCell ref="U29:V29"/>
    <mergeCell ref="AM27:AN27"/>
    <mergeCell ref="AR31:AR32"/>
    <mergeCell ref="AK27:AL27"/>
    <mergeCell ref="AM25:AN25"/>
    <mergeCell ref="AM29:AN29"/>
    <mergeCell ref="Y29:Z29"/>
    <mergeCell ref="AA27:AB27"/>
    <mergeCell ref="X3:AN3"/>
    <mergeCell ref="W29:X29"/>
    <mergeCell ref="AM17:AN17"/>
    <mergeCell ref="AK17:AL17"/>
    <mergeCell ref="AK15:AL15"/>
    <mergeCell ref="AK19:AL19"/>
    <mergeCell ref="AK13:AL13"/>
    <mergeCell ref="AK11:AL11"/>
    <mergeCell ref="AA23:AB23"/>
    <mergeCell ref="W25:X25"/>
    <mergeCell ref="AG13:AH13"/>
    <mergeCell ref="AI13:AJ13"/>
    <mergeCell ref="AG15:AH15"/>
    <mergeCell ref="AE15:AF15"/>
    <mergeCell ref="AI15:AJ15"/>
    <mergeCell ref="AG17:AH17"/>
    <mergeCell ref="AI17:AJ17"/>
    <mergeCell ref="AE17:AF17"/>
    <mergeCell ref="Y17:Z17"/>
    <mergeCell ref="AM23:AN23"/>
    <mergeCell ref="Y21:Z21"/>
    <mergeCell ref="AA21:AB21"/>
    <mergeCell ref="AC21:AD21"/>
    <mergeCell ref="AE9:AF9"/>
    <mergeCell ref="P42:AP42"/>
    <mergeCell ref="B41:H41"/>
    <mergeCell ref="P41:AP41"/>
    <mergeCell ref="AT5:BC5"/>
    <mergeCell ref="AT6:BC6"/>
    <mergeCell ref="A1:AP1"/>
    <mergeCell ref="AO35:AP35"/>
    <mergeCell ref="AO37:AP37"/>
    <mergeCell ref="AO15:AP15"/>
    <mergeCell ref="AO17:AP17"/>
    <mergeCell ref="AO19:AP19"/>
    <mergeCell ref="AO21:AP21"/>
    <mergeCell ref="AO23:AP23"/>
    <mergeCell ref="AO25:AP25"/>
    <mergeCell ref="AO6:AP6"/>
    <mergeCell ref="AO7:AP7"/>
    <mergeCell ref="AO9:AP9"/>
    <mergeCell ref="AO11:AP11"/>
    <mergeCell ref="AO13:AP13"/>
    <mergeCell ref="AM9:AN9"/>
    <mergeCell ref="AK9:AL9"/>
    <mergeCell ref="AM7:AN7"/>
    <mergeCell ref="AK7:AL7"/>
    <mergeCell ref="AG35:AH35"/>
  </mergeCells>
  <phoneticPr fontId="1" type="noConversion"/>
  <conditionalFormatting sqref="P39">
    <cfRule type="cellIs" dxfId="1054" priority="3325" stopIfTrue="1" operator="equal">
      <formula>#REF!</formula>
    </cfRule>
    <cfRule type="cellIs" dxfId="1053" priority="3326" stopIfTrue="1" operator="greaterThan">
      <formula>#REF!</formula>
    </cfRule>
  </conditionalFormatting>
  <conditionalFormatting sqref="AK10">
    <cfRule type="cellIs" dxfId="1052" priority="1250" stopIfTrue="1" operator="notEqual">
      <formula>L36</formula>
    </cfRule>
    <cfRule type="expression" dxfId="1051" priority="1251" stopIfTrue="1">
      <formula>$I$7=1</formula>
    </cfRule>
  </conditionalFormatting>
  <conditionalFormatting sqref="AL10">
    <cfRule type="cellIs" dxfId="1050" priority="1252" stopIfTrue="1" operator="notEqual">
      <formula>K36</formula>
    </cfRule>
    <cfRule type="expression" dxfId="1049" priority="1253" stopIfTrue="1">
      <formula>$I$7=1</formula>
    </cfRule>
  </conditionalFormatting>
  <conditionalFormatting sqref="AI12">
    <cfRule type="cellIs" dxfId="1048" priority="1246" stopIfTrue="1" operator="notEqual">
      <formula>N34</formula>
    </cfRule>
    <cfRule type="expression" dxfId="1047" priority="1247" stopIfTrue="1">
      <formula>$I$7=1</formula>
    </cfRule>
  </conditionalFormatting>
  <conditionalFormatting sqref="AJ12">
    <cfRule type="cellIs" dxfId="1046" priority="1248" stopIfTrue="1" operator="notEqual">
      <formula>M34</formula>
    </cfRule>
    <cfRule type="expression" dxfId="1045" priority="1249" stopIfTrue="1">
      <formula>$I$7=1</formula>
    </cfRule>
  </conditionalFormatting>
  <conditionalFormatting sqref="AG14">
    <cfRule type="cellIs" dxfId="1044" priority="1242" stopIfTrue="1" operator="notEqual">
      <formula>P32</formula>
    </cfRule>
    <cfRule type="expression" dxfId="1043" priority="1243" stopIfTrue="1">
      <formula>$I$7=1</formula>
    </cfRule>
  </conditionalFormatting>
  <conditionalFormatting sqref="AH14">
    <cfRule type="cellIs" dxfId="1042" priority="1244" stopIfTrue="1" operator="notEqual">
      <formula>O32</formula>
    </cfRule>
    <cfRule type="expression" dxfId="1041" priority="1245" stopIfTrue="1">
      <formula>$I$7=1</formula>
    </cfRule>
  </conditionalFormatting>
  <conditionalFormatting sqref="AE16">
    <cfRule type="cellIs" dxfId="1040" priority="1238" stopIfTrue="1" operator="notEqual">
      <formula>R30</formula>
    </cfRule>
    <cfRule type="expression" dxfId="1039" priority="1239" stopIfTrue="1">
      <formula>$I$7=1</formula>
    </cfRule>
  </conditionalFormatting>
  <conditionalFormatting sqref="AF16">
    <cfRule type="cellIs" dxfId="1038" priority="1240" stopIfTrue="1" operator="notEqual">
      <formula>Q30</formula>
    </cfRule>
    <cfRule type="expression" dxfId="1037" priority="1241" stopIfTrue="1">
      <formula>$I$7=1</formula>
    </cfRule>
  </conditionalFormatting>
  <conditionalFormatting sqref="AC18">
    <cfRule type="cellIs" dxfId="1036" priority="1234" stopIfTrue="1" operator="notEqual">
      <formula>T28</formula>
    </cfRule>
    <cfRule type="expression" dxfId="1035" priority="1235" stopIfTrue="1">
      <formula>$I$7=1</formula>
    </cfRule>
  </conditionalFormatting>
  <conditionalFormatting sqref="AD18">
    <cfRule type="cellIs" dxfId="1034" priority="1236" stopIfTrue="1" operator="notEqual">
      <formula>S28</formula>
    </cfRule>
    <cfRule type="expression" dxfId="1033" priority="1237" stopIfTrue="1">
      <formula>$I$7=1</formula>
    </cfRule>
  </conditionalFormatting>
  <conditionalFormatting sqref="AA20">
    <cfRule type="cellIs" dxfId="1032" priority="1230" stopIfTrue="1" operator="notEqual">
      <formula>V26</formula>
    </cfRule>
    <cfRule type="expression" dxfId="1031" priority="1231" stopIfTrue="1">
      <formula>$I$7=1</formula>
    </cfRule>
  </conditionalFormatting>
  <conditionalFormatting sqref="AB20">
    <cfRule type="cellIs" dxfId="1030" priority="1232" stopIfTrue="1" operator="notEqual">
      <formula>U26</formula>
    </cfRule>
    <cfRule type="expression" dxfId="1029" priority="1233" stopIfTrue="1">
      <formula>$I$7=1</formula>
    </cfRule>
  </conditionalFormatting>
  <conditionalFormatting sqref="Y22">
    <cfRule type="cellIs" dxfId="1028" priority="1226" stopIfTrue="1" operator="notEqual">
      <formula>X24</formula>
    </cfRule>
    <cfRule type="expression" dxfId="1027" priority="1227" stopIfTrue="1">
      <formula>$I$7=1</formula>
    </cfRule>
  </conditionalFormatting>
  <conditionalFormatting sqref="Z22">
    <cfRule type="cellIs" dxfId="1026" priority="1228" stopIfTrue="1" operator="notEqual">
      <formula>W24</formula>
    </cfRule>
    <cfRule type="expression" dxfId="1025" priority="1229" stopIfTrue="1">
      <formula>$I$7=1</formula>
    </cfRule>
  </conditionalFormatting>
  <conditionalFormatting sqref="W24">
    <cfRule type="cellIs" dxfId="1024" priority="1222" stopIfTrue="1" operator="notEqual">
      <formula>Z22</formula>
    </cfRule>
    <cfRule type="expression" dxfId="1023" priority="1223" stopIfTrue="1">
      <formula>$I$7=1</formula>
    </cfRule>
  </conditionalFormatting>
  <conditionalFormatting sqref="X24">
    <cfRule type="cellIs" dxfId="1022" priority="1224" stopIfTrue="1" operator="notEqual">
      <formula>Y22</formula>
    </cfRule>
    <cfRule type="expression" dxfId="1021" priority="1225" stopIfTrue="1">
      <formula>$I$7=1</formula>
    </cfRule>
  </conditionalFormatting>
  <conditionalFormatting sqref="U26">
    <cfRule type="cellIs" dxfId="1020" priority="1218" stopIfTrue="1" operator="notEqual">
      <formula>AB20</formula>
    </cfRule>
    <cfRule type="expression" dxfId="1019" priority="1219" stopIfTrue="1">
      <formula>$I$7=1</formula>
    </cfRule>
  </conditionalFormatting>
  <conditionalFormatting sqref="V26">
    <cfRule type="cellIs" dxfId="1018" priority="1220" stopIfTrue="1" operator="notEqual">
      <formula>AA20</formula>
    </cfRule>
    <cfRule type="expression" dxfId="1017" priority="1221" stopIfTrue="1">
      <formula>$I$7=1</formula>
    </cfRule>
  </conditionalFormatting>
  <conditionalFormatting sqref="S28">
    <cfRule type="cellIs" dxfId="1016" priority="1214" stopIfTrue="1" operator="notEqual">
      <formula>AD18</formula>
    </cfRule>
    <cfRule type="expression" dxfId="1015" priority="1215" stopIfTrue="1">
      <formula>$I$7=1</formula>
    </cfRule>
  </conditionalFormatting>
  <conditionalFormatting sqref="T28">
    <cfRule type="cellIs" dxfId="1014" priority="1216" stopIfTrue="1" operator="notEqual">
      <formula>AC18</formula>
    </cfRule>
    <cfRule type="expression" dxfId="1013" priority="1217" stopIfTrue="1">
      <formula>$I$7=1</formula>
    </cfRule>
  </conditionalFormatting>
  <conditionalFormatting sqref="Q30">
    <cfRule type="cellIs" dxfId="1012" priority="1210" stopIfTrue="1" operator="notEqual">
      <formula>AF16</formula>
    </cfRule>
    <cfRule type="expression" dxfId="1011" priority="1211" stopIfTrue="1">
      <formula>$I$7=1</formula>
    </cfRule>
  </conditionalFormatting>
  <conditionalFormatting sqref="R30">
    <cfRule type="cellIs" dxfId="1010" priority="1212" stopIfTrue="1" operator="notEqual">
      <formula>AE16</formula>
    </cfRule>
    <cfRule type="expression" dxfId="1009" priority="1213" stopIfTrue="1">
      <formula>$I$7=1</formula>
    </cfRule>
  </conditionalFormatting>
  <conditionalFormatting sqref="O32">
    <cfRule type="cellIs" dxfId="1008" priority="1206" stopIfTrue="1" operator="notEqual">
      <formula>AH14</formula>
    </cfRule>
    <cfRule type="expression" dxfId="1007" priority="1207" stopIfTrue="1">
      <formula>$I$7=1</formula>
    </cfRule>
  </conditionalFormatting>
  <conditionalFormatting sqref="P32">
    <cfRule type="cellIs" dxfId="1006" priority="1208" stopIfTrue="1" operator="notEqual">
      <formula>AG14</formula>
    </cfRule>
    <cfRule type="expression" dxfId="1005" priority="1209" stopIfTrue="1">
      <formula>$I$7=1</formula>
    </cfRule>
  </conditionalFormatting>
  <conditionalFormatting sqref="M34">
    <cfRule type="cellIs" dxfId="1004" priority="1202" stopIfTrue="1" operator="notEqual">
      <formula>AJ12</formula>
    </cfRule>
    <cfRule type="expression" dxfId="1003" priority="1203" stopIfTrue="1">
      <formula>$I$7=1</formula>
    </cfRule>
  </conditionalFormatting>
  <conditionalFormatting sqref="N34">
    <cfRule type="cellIs" dxfId="1002" priority="1204" stopIfTrue="1" operator="notEqual">
      <formula>AI12</formula>
    </cfRule>
    <cfRule type="expression" dxfId="1001" priority="1205" stopIfTrue="1">
      <formula>$I$7=1</formula>
    </cfRule>
  </conditionalFormatting>
  <conditionalFormatting sqref="I38">
    <cfRule type="cellIs" dxfId="1000" priority="1194" stopIfTrue="1" operator="notEqual">
      <formula>AN8</formula>
    </cfRule>
    <cfRule type="expression" dxfId="999" priority="1195" stopIfTrue="1">
      <formula>$I$7=1</formula>
    </cfRule>
  </conditionalFormatting>
  <conditionalFormatting sqref="J38">
    <cfRule type="cellIs" dxfId="998" priority="1196" stopIfTrue="1" operator="notEqual">
      <formula>AM8</formula>
    </cfRule>
    <cfRule type="expression" dxfId="997" priority="1197" stopIfTrue="1">
      <formula>$I$7=1</formula>
    </cfRule>
  </conditionalFormatting>
  <conditionalFormatting sqref="AK12">
    <cfRule type="cellIs" dxfId="996" priority="1190" stopIfTrue="1" operator="notEqual">
      <formula>N36</formula>
    </cfRule>
    <cfRule type="expression" dxfId="995" priority="1191" stopIfTrue="1">
      <formula>$I$7=2</formula>
    </cfRule>
  </conditionalFormatting>
  <conditionalFormatting sqref="AL12">
    <cfRule type="cellIs" dxfId="994" priority="1192" stopIfTrue="1" operator="notEqual">
      <formula>M36</formula>
    </cfRule>
    <cfRule type="expression" dxfId="993" priority="1193" stopIfTrue="1">
      <formula>$I$7=2</formula>
    </cfRule>
  </conditionalFormatting>
  <conditionalFormatting sqref="AI14">
    <cfRule type="cellIs" dxfId="992" priority="1186" stopIfTrue="1" operator="notEqual">
      <formula>P34</formula>
    </cfRule>
    <cfRule type="expression" dxfId="991" priority="1187" stopIfTrue="1">
      <formula>$I$7=2</formula>
    </cfRule>
  </conditionalFormatting>
  <conditionalFormatting sqref="AJ14">
    <cfRule type="cellIs" dxfId="990" priority="1188" stopIfTrue="1" operator="notEqual">
      <formula>O34</formula>
    </cfRule>
    <cfRule type="expression" dxfId="989" priority="1189" stopIfTrue="1">
      <formula>$I$7=2</formula>
    </cfRule>
  </conditionalFormatting>
  <conditionalFormatting sqref="AG16">
    <cfRule type="cellIs" dxfId="988" priority="1182" stopIfTrue="1" operator="notEqual">
      <formula>R32</formula>
    </cfRule>
    <cfRule type="expression" dxfId="987" priority="1183" stopIfTrue="1">
      <formula>$I$7=2</formula>
    </cfRule>
  </conditionalFormatting>
  <conditionalFormatting sqref="AH16">
    <cfRule type="cellIs" dxfId="986" priority="1184" stopIfTrue="1" operator="notEqual">
      <formula>Q32</formula>
    </cfRule>
    <cfRule type="expression" dxfId="985" priority="1185" stopIfTrue="1">
      <formula>$I$7=2</formula>
    </cfRule>
  </conditionalFormatting>
  <conditionalFormatting sqref="AE18">
    <cfRule type="cellIs" dxfId="984" priority="1178" stopIfTrue="1" operator="notEqual">
      <formula>T30</formula>
    </cfRule>
    <cfRule type="expression" dxfId="983" priority="1179" stopIfTrue="1">
      <formula>$I$7=2</formula>
    </cfRule>
  </conditionalFormatting>
  <conditionalFormatting sqref="AF18">
    <cfRule type="cellIs" dxfId="982" priority="1180" stopIfTrue="1" operator="notEqual">
      <formula>S30</formula>
    </cfRule>
    <cfRule type="expression" dxfId="981" priority="1181" stopIfTrue="1">
      <formula>$I$7=2</formula>
    </cfRule>
  </conditionalFormatting>
  <conditionalFormatting sqref="AC20">
    <cfRule type="cellIs" dxfId="980" priority="1174" stopIfTrue="1" operator="notEqual">
      <formula>V28</formula>
    </cfRule>
    <cfRule type="expression" dxfId="979" priority="1175" stopIfTrue="1">
      <formula>$I$7=2</formula>
    </cfRule>
  </conditionalFormatting>
  <conditionalFormatting sqref="AD20">
    <cfRule type="cellIs" dxfId="978" priority="1176" stopIfTrue="1" operator="notEqual">
      <formula>U28</formula>
    </cfRule>
    <cfRule type="expression" dxfId="977" priority="1177" stopIfTrue="1">
      <formula>$I$7=2</formula>
    </cfRule>
  </conditionalFormatting>
  <conditionalFormatting sqref="AA22">
    <cfRule type="cellIs" dxfId="976" priority="1170" stopIfTrue="1" operator="notEqual">
      <formula>X26</formula>
    </cfRule>
    <cfRule type="expression" dxfId="975" priority="1171" stopIfTrue="1">
      <formula>$I$7=2</formula>
    </cfRule>
  </conditionalFormatting>
  <conditionalFormatting sqref="AB22">
    <cfRule type="cellIs" dxfId="974" priority="1172" stopIfTrue="1" operator="notEqual">
      <formula>W26</formula>
    </cfRule>
    <cfRule type="expression" dxfId="973" priority="1173" stopIfTrue="1">
      <formula>$I$7=2</formula>
    </cfRule>
  </conditionalFormatting>
  <conditionalFormatting sqref="W26">
    <cfRule type="cellIs" dxfId="972" priority="1166" stopIfTrue="1" operator="notEqual">
      <formula>AB22</formula>
    </cfRule>
    <cfRule type="expression" dxfId="971" priority="1167" stopIfTrue="1">
      <formula>$I$7=2</formula>
    </cfRule>
  </conditionalFormatting>
  <conditionalFormatting sqref="X26">
    <cfRule type="cellIs" dxfId="970" priority="1168" stopIfTrue="1" operator="notEqual">
      <formula>AA22</formula>
    </cfRule>
    <cfRule type="expression" dxfId="969" priority="1169" stopIfTrue="1">
      <formula>$I$7=2</formula>
    </cfRule>
  </conditionalFormatting>
  <conditionalFormatting sqref="U28">
    <cfRule type="cellIs" dxfId="968" priority="1162" stopIfTrue="1" operator="notEqual">
      <formula>AD20</formula>
    </cfRule>
    <cfRule type="expression" dxfId="967" priority="1163" stopIfTrue="1">
      <formula>$I$7=2</formula>
    </cfRule>
  </conditionalFormatting>
  <conditionalFormatting sqref="V28">
    <cfRule type="cellIs" dxfId="966" priority="1164" stopIfTrue="1" operator="notEqual">
      <formula>AC20</formula>
    </cfRule>
    <cfRule type="expression" dxfId="965" priority="1165" stopIfTrue="1">
      <formula>$I$7=2</formula>
    </cfRule>
  </conditionalFormatting>
  <conditionalFormatting sqref="S30">
    <cfRule type="cellIs" dxfId="964" priority="1158" stopIfTrue="1" operator="notEqual">
      <formula>AF18</formula>
    </cfRule>
    <cfRule type="expression" dxfId="963" priority="1159" stopIfTrue="1">
      <formula>$I$7=2</formula>
    </cfRule>
  </conditionalFormatting>
  <conditionalFormatting sqref="T30">
    <cfRule type="cellIs" dxfId="962" priority="1160" stopIfTrue="1" operator="notEqual">
      <formula>AE18</formula>
    </cfRule>
    <cfRule type="expression" dxfId="961" priority="1161" stopIfTrue="1">
      <formula>$I$7=2</formula>
    </cfRule>
  </conditionalFormatting>
  <conditionalFormatting sqref="Q32">
    <cfRule type="cellIs" dxfId="960" priority="1154" stopIfTrue="1" operator="notEqual">
      <formula>AH16</formula>
    </cfRule>
    <cfRule type="expression" dxfId="959" priority="1155" stopIfTrue="1">
      <formula>$I$7=2</formula>
    </cfRule>
  </conditionalFormatting>
  <conditionalFormatting sqref="R32">
    <cfRule type="cellIs" dxfId="958" priority="1156" stopIfTrue="1" operator="notEqual">
      <formula>AG16</formula>
    </cfRule>
    <cfRule type="expression" dxfId="957" priority="1157" stopIfTrue="1">
      <formula>$I$7=2</formula>
    </cfRule>
  </conditionalFormatting>
  <conditionalFormatting sqref="O34">
    <cfRule type="cellIs" dxfId="956" priority="1150" stopIfTrue="1" operator="notEqual">
      <formula>AJ14</formula>
    </cfRule>
    <cfRule type="expression" dxfId="955" priority="1151" stopIfTrue="1">
      <formula>$I$7=2</formula>
    </cfRule>
  </conditionalFormatting>
  <conditionalFormatting sqref="P34">
    <cfRule type="cellIs" dxfId="954" priority="1152" stopIfTrue="1" operator="notEqual">
      <formula>AI14</formula>
    </cfRule>
    <cfRule type="expression" dxfId="953" priority="1153" stopIfTrue="1">
      <formula>$I$7=2</formula>
    </cfRule>
  </conditionalFormatting>
  <conditionalFormatting sqref="K8">
    <cfRule type="cellIs" dxfId="952" priority="1142" stopIfTrue="1" operator="notEqual">
      <formula>J10</formula>
    </cfRule>
    <cfRule type="expression" dxfId="951" priority="1143" stopIfTrue="1">
      <formula>$I$7=2</formula>
    </cfRule>
  </conditionalFormatting>
  <conditionalFormatting sqref="L8">
    <cfRule type="cellIs" dxfId="950" priority="1144" stopIfTrue="1" operator="notEqual">
      <formula>I10</formula>
    </cfRule>
    <cfRule type="expression" dxfId="949" priority="1145" stopIfTrue="1">
      <formula>$I$7=2</formula>
    </cfRule>
  </conditionalFormatting>
  <conditionalFormatting sqref="I10">
    <cfRule type="cellIs" dxfId="948" priority="1138" stopIfTrue="1" operator="notEqual">
      <formula>L8</formula>
    </cfRule>
    <cfRule type="expression" dxfId="947" priority="1139" stopIfTrue="1">
      <formula>$I$7=2</formula>
    </cfRule>
  </conditionalFormatting>
  <conditionalFormatting sqref="J10">
    <cfRule type="cellIs" dxfId="946" priority="1140" stopIfTrue="1" operator="notEqual">
      <formula>K8</formula>
    </cfRule>
    <cfRule type="expression" dxfId="945" priority="1141" stopIfTrue="1">
      <formula>$I$7=2</formula>
    </cfRule>
  </conditionalFormatting>
  <conditionalFormatting sqref="AM24">
    <cfRule type="cellIs" dxfId="944" priority="1134" stopIfTrue="1" operator="notEqual">
      <formula>Z38</formula>
    </cfRule>
    <cfRule type="expression" dxfId="943" priority="1135" stopIfTrue="1">
      <formula>$I$7=2</formula>
    </cfRule>
  </conditionalFormatting>
  <conditionalFormatting sqref="AN24">
    <cfRule type="cellIs" dxfId="942" priority="1136" stopIfTrue="1" operator="notEqual">
      <formula>Y38</formula>
    </cfRule>
    <cfRule type="expression" dxfId="941" priority="1137" stopIfTrue="1">
      <formula>$I$7=2</formula>
    </cfRule>
  </conditionalFormatting>
  <conditionalFormatting sqref="Y38">
    <cfRule type="cellIs" dxfId="940" priority="1130" stopIfTrue="1" operator="notEqual">
      <formula>AN24</formula>
    </cfRule>
    <cfRule type="expression" dxfId="939" priority="1131" stopIfTrue="1">
      <formula>$I$7=2</formula>
    </cfRule>
  </conditionalFormatting>
  <conditionalFormatting sqref="Z38">
    <cfRule type="cellIs" dxfId="938" priority="1132" stopIfTrue="1" operator="notEqual">
      <formula>AM24</formula>
    </cfRule>
    <cfRule type="expression" dxfId="937" priority="1133" stopIfTrue="1">
      <formula>$I$7=2</formula>
    </cfRule>
  </conditionalFormatting>
  <conditionalFormatting sqref="AM10">
    <cfRule type="cellIs" dxfId="936" priority="1126" stopIfTrue="1" operator="notEqual">
      <formula>L38</formula>
    </cfRule>
    <cfRule type="expression" dxfId="935" priority="1127" stopIfTrue="1">
      <formula>$I$7=3</formula>
    </cfRule>
  </conditionalFormatting>
  <conditionalFormatting sqref="AN10">
    <cfRule type="cellIs" dxfId="934" priority="1128" stopIfTrue="1" operator="notEqual">
      <formula>K38</formula>
    </cfRule>
    <cfRule type="expression" dxfId="933" priority="1129" stopIfTrue="1">
      <formula>$I$7=3</formula>
    </cfRule>
  </conditionalFormatting>
  <conditionalFormatting sqref="M8">
    <cfRule type="cellIs" dxfId="932" priority="1122" stopIfTrue="1" operator="notEqual">
      <formula>J12</formula>
    </cfRule>
    <cfRule type="expression" dxfId="931" priority="1123" stopIfTrue="1">
      <formula>$I$7=3</formula>
    </cfRule>
  </conditionalFormatting>
  <conditionalFormatting sqref="N8">
    <cfRule type="cellIs" dxfId="930" priority="1124" stopIfTrue="1" operator="notEqual">
      <formula>I12</formula>
    </cfRule>
    <cfRule type="expression" dxfId="929" priority="1125" stopIfTrue="1">
      <formula>$I$7=3</formula>
    </cfRule>
  </conditionalFormatting>
  <conditionalFormatting sqref="I12">
    <cfRule type="cellIs" dxfId="928" priority="1118" stopIfTrue="1" operator="notEqual">
      <formula>N8</formula>
    </cfRule>
    <cfRule type="expression" dxfId="927" priority="1119" stopIfTrue="1">
      <formula>$I$7=3</formula>
    </cfRule>
  </conditionalFormatting>
  <conditionalFormatting sqref="J12">
    <cfRule type="cellIs" dxfId="926" priority="1120" stopIfTrue="1" operator="notEqual">
      <formula>M8</formula>
    </cfRule>
    <cfRule type="expression" dxfId="925" priority="1121" stopIfTrue="1">
      <formula>$I$7=3</formula>
    </cfRule>
  </conditionalFormatting>
  <conditionalFormatting sqref="K38">
    <cfRule type="cellIs" dxfId="924" priority="1114" stopIfTrue="1" operator="notEqual">
      <formula>AN10</formula>
    </cfRule>
    <cfRule type="expression" dxfId="923" priority="1115" stopIfTrue="1">
      <formula>$I$7=3</formula>
    </cfRule>
  </conditionalFormatting>
  <conditionalFormatting sqref="L38">
    <cfRule type="cellIs" dxfId="922" priority="1116" stopIfTrue="1" operator="notEqual">
      <formula>AM10</formula>
    </cfRule>
    <cfRule type="expression" dxfId="921" priority="1117" stopIfTrue="1">
      <formula>$I$7=3</formula>
    </cfRule>
  </conditionalFormatting>
  <conditionalFormatting sqref="AK14">
    <cfRule type="cellIs" dxfId="920" priority="1110" stopIfTrue="1" operator="notEqual">
      <formula>P36</formula>
    </cfRule>
    <cfRule type="expression" dxfId="919" priority="1111" stopIfTrue="1">
      <formula>$I$7=3</formula>
    </cfRule>
  </conditionalFormatting>
  <conditionalFormatting sqref="AL14">
    <cfRule type="cellIs" dxfId="918" priority="1112" stopIfTrue="1" operator="notEqual">
      <formula>O36</formula>
    </cfRule>
    <cfRule type="expression" dxfId="917" priority="1113" stopIfTrue="1">
      <formula>$I$7=3</formula>
    </cfRule>
  </conditionalFormatting>
  <conditionalFormatting sqref="AI16">
    <cfRule type="cellIs" dxfId="916" priority="1106" stopIfTrue="1" operator="notEqual">
      <formula>R34</formula>
    </cfRule>
    <cfRule type="expression" dxfId="915" priority="1107" stopIfTrue="1">
      <formula>$I$7=3</formula>
    </cfRule>
  </conditionalFormatting>
  <conditionalFormatting sqref="AJ16">
    <cfRule type="cellIs" dxfId="914" priority="1108" stopIfTrue="1" operator="notEqual">
      <formula>Q34</formula>
    </cfRule>
    <cfRule type="expression" dxfId="913" priority="1109" stopIfTrue="1">
      <formula>$I$7=3</formula>
    </cfRule>
  </conditionalFormatting>
  <conditionalFormatting sqref="AG18">
    <cfRule type="cellIs" dxfId="912" priority="1102" stopIfTrue="1" operator="notEqual">
      <formula>T32</formula>
    </cfRule>
    <cfRule type="expression" dxfId="911" priority="1103" stopIfTrue="1">
      <formula>$I$7=3</formula>
    </cfRule>
  </conditionalFormatting>
  <conditionalFormatting sqref="AH18">
    <cfRule type="cellIs" dxfId="910" priority="1104" stopIfTrue="1" operator="notEqual">
      <formula>S32</formula>
    </cfRule>
    <cfRule type="expression" dxfId="909" priority="1105" stopIfTrue="1">
      <formula>$I$7=3</formula>
    </cfRule>
  </conditionalFormatting>
  <conditionalFormatting sqref="AE20">
    <cfRule type="cellIs" dxfId="908" priority="1098" stopIfTrue="1" operator="notEqual">
      <formula>V30</formula>
    </cfRule>
    <cfRule type="expression" dxfId="907" priority="1099" stopIfTrue="1">
      <formula>$I$7=3</formula>
    </cfRule>
  </conditionalFormatting>
  <conditionalFormatting sqref="AF20">
    <cfRule type="cellIs" dxfId="906" priority="1100" stopIfTrue="1" operator="notEqual">
      <formula>U30</formula>
    </cfRule>
    <cfRule type="expression" dxfId="905" priority="1101" stopIfTrue="1">
      <formula>$I$7=3</formula>
    </cfRule>
  </conditionalFormatting>
  <conditionalFormatting sqref="AC22">
    <cfRule type="cellIs" dxfId="904" priority="1094" stopIfTrue="1" operator="notEqual">
      <formula>X28</formula>
    </cfRule>
    <cfRule type="expression" dxfId="903" priority="1095" stopIfTrue="1">
      <formula>$I$7=3</formula>
    </cfRule>
  </conditionalFormatting>
  <conditionalFormatting sqref="AD22">
    <cfRule type="cellIs" dxfId="902" priority="1096" stopIfTrue="1" operator="notEqual">
      <formula>W28</formula>
    </cfRule>
    <cfRule type="expression" dxfId="901" priority="1097" stopIfTrue="1">
      <formula>$I$7=3</formula>
    </cfRule>
  </conditionalFormatting>
  <conditionalFormatting sqref="AA24">
    <cfRule type="cellIs" dxfId="900" priority="1090" stopIfTrue="1" operator="notEqual">
      <formula>Z26</formula>
    </cfRule>
    <cfRule type="expression" dxfId="899" priority="1091" stopIfTrue="1">
      <formula>$I$7=3</formula>
    </cfRule>
  </conditionalFormatting>
  <conditionalFormatting sqref="AB24">
    <cfRule type="cellIs" dxfId="898" priority="1092" stopIfTrue="1" operator="notEqual">
      <formula>Y26</formula>
    </cfRule>
    <cfRule type="expression" dxfId="897" priority="1093" stopIfTrue="1">
      <formula>$I$7=3</formula>
    </cfRule>
  </conditionalFormatting>
  <conditionalFormatting sqref="Y26">
    <cfRule type="cellIs" dxfId="896" priority="1086" stopIfTrue="1" operator="notEqual">
      <formula>AB24</formula>
    </cfRule>
    <cfRule type="expression" dxfId="895" priority="1087" stopIfTrue="1">
      <formula>$I$7=3</formula>
    </cfRule>
  </conditionalFormatting>
  <conditionalFormatting sqref="Z26">
    <cfRule type="cellIs" dxfId="894" priority="1088" stopIfTrue="1" operator="notEqual">
      <formula>AA24</formula>
    </cfRule>
    <cfRule type="expression" dxfId="893" priority="1089" stopIfTrue="1">
      <formula>$I$7=3</formula>
    </cfRule>
  </conditionalFormatting>
  <conditionalFormatting sqref="W28">
    <cfRule type="cellIs" dxfId="892" priority="1082" stopIfTrue="1" operator="notEqual">
      <formula>AD22</formula>
    </cfRule>
    <cfRule type="expression" dxfId="891" priority="1083" stopIfTrue="1">
      <formula>$I$7=3</formula>
    </cfRule>
  </conditionalFormatting>
  <conditionalFormatting sqref="X28">
    <cfRule type="cellIs" dxfId="890" priority="1084" stopIfTrue="1" operator="notEqual">
      <formula>AC22</formula>
    </cfRule>
    <cfRule type="expression" dxfId="889" priority="1085" stopIfTrue="1">
      <formula>$I$7=3</formula>
    </cfRule>
  </conditionalFormatting>
  <conditionalFormatting sqref="U30">
    <cfRule type="cellIs" dxfId="888" priority="1078" stopIfTrue="1" operator="notEqual">
      <formula>AF20</formula>
    </cfRule>
    <cfRule type="expression" dxfId="887" priority="1079" stopIfTrue="1">
      <formula>$I$7=3</formula>
    </cfRule>
  </conditionalFormatting>
  <conditionalFormatting sqref="V30">
    <cfRule type="cellIs" dxfId="886" priority="1080" stopIfTrue="1" operator="notEqual">
      <formula>AE20</formula>
    </cfRule>
    <cfRule type="expression" dxfId="885" priority="1081" stopIfTrue="1">
      <formula>$I$7=3</formula>
    </cfRule>
  </conditionalFormatting>
  <conditionalFormatting sqref="S32">
    <cfRule type="cellIs" dxfId="884" priority="1074" stopIfTrue="1" operator="notEqual">
      <formula>AH18</formula>
    </cfRule>
    <cfRule type="expression" dxfId="883" priority="1075" stopIfTrue="1">
      <formula>$I$7=3</formula>
    </cfRule>
  </conditionalFormatting>
  <conditionalFormatting sqref="T32">
    <cfRule type="cellIs" dxfId="882" priority="1076" stopIfTrue="1" operator="notEqual">
      <formula>AG18</formula>
    </cfRule>
    <cfRule type="expression" dxfId="881" priority="1077" stopIfTrue="1">
      <formula>$I$7=3</formula>
    </cfRule>
  </conditionalFormatting>
  <conditionalFormatting sqref="Q34">
    <cfRule type="cellIs" dxfId="880" priority="1070" stopIfTrue="1" operator="notEqual">
      <formula>AJ16</formula>
    </cfRule>
    <cfRule type="expression" dxfId="879" priority="1071" stopIfTrue="1">
      <formula>$I$7=3</formula>
    </cfRule>
  </conditionalFormatting>
  <conditionalFormatting sqref="R34">
    <cfRule type="cellIs" dxfId="878" priority="1072" stopIfTrue="1" operator="notEqual">
      <formula>AI16</formula>
    </cfRule>
    <cfRule type="expression" dxfId="877" priority="1073" stopIfTrue="1">
      <formula>$I$7=3</formula>
    </cfRule>
  </conditionalFormatting>
  <conditionalFormatting sqref="AK16">
    <cfRule type="cellIs" dxfId="876" priority="1062" stopIfTrue="1" operator="notEqual">
      <formula>R36</formula>
    </cfRule>
    <cfRule type="expression" dxfId="875" priority="1063" stopIfTrue="1">
      <formula>$I$7=4</formula>
    </cfRule>
  </conditionalFormatting>
  <conditionalFormatting sqref="AL16">
    <cfRule type="cellIs" dxfId="874" priority="1064" stopIfTrue="1" operator="notEqual">
      <formula>Q36</formula>
    </cfRule>
    <cfRule type="expression" dxfId="873" priority="1065" stopIfTrue="1">
      <formula>$I$7=4</formula>
    </cfRule>
  </conditionalFormatting>
  <conditionalFormatting sqref="AI18">
    <cfRule type="cellIs" dxfId="872" priority="1058" stopIfTrue="1" operator="notEqual">
      <formula>T34</formula>
    </cfRule>
    <cfRule type="expression" dxfId="871" priority="1059" stopIfTrue="1">
      <formula>$I$7=4</formula>
    </cfRule>
  </conditionalFormatting>
  <conditionalFormatting sqref="AJ18">
    <cfRule type="cellIs" dxfId="870" priority="1060" stopIfTrue="1" operator="notEqual">
      <formula>S34</formula>
    </cfRule>
    <cfRule type="expression" dxfId="869" priority="1061" stopIfTrue="1">
      <formula>$I$7=4</formula>
    </cfRule>
  </conditionalFormatting>
  <conditionalFormatting sqref="AG20">
    <cfRule type="cellIs" dxfId="868" priority="1054" stopIfTrue="1" operator="notEqual">
      <formula>V32</formula>
    </cfRule>
    <cfRule type="expression" dxfId="867" priority="1055" stopIfTrue="1">
      <formula>$I$7=4</formula>
    </cfRule>
  </conditionalFormatting>
  <conditionalFormatting sqref="AH20">
    <cfRule type="cellIs" dxfId="866" priority="1056" stopIfTrue="1" operator="notEqual">
      <formula>U32</formula>
    </cfRule>
    <cfRule type="expression" dxfId="865" priority="1057" stopIfTrue="1">
      <formula>$I$7=4</formula>
    </cfRule>
  </conditionalFormatting>
  <conditionalFormatting sqref="AE22">
    <cfRule type="cellIs" dxfId="864" priority="1050" stopIfTrue="1" operator="notEqual">
      <formula>X30</formula>
    </cfRule>
    <cfRule type="expression" dxfId="863" priority="1051" stopIfTrue="1">
      <formula>$I$7=4</formula>
    </cfRule>
  </conditionalFormatting>
  <conditionalFormatting sqref="AF22">
    <cfRule type="cellIs" dxfId="862" priority="1052" stopIfTrue="1" operator="notEqual">
      <formula>W30</formula>
    </cfRule>
    <cfRule type="expression" dxfId="861" priority="1053" stopIfTrue="1">
      <formula>$I$7=4</formula>
    </cfRule>
  </conditionalFormatting>
  <conditionalFormatting sqref="AC24">
    <cfRule type="cellIs" dxfId="860" priority="1046" stopIfTrue="1" operator="notEqual">
      <formula>Z28</formula>
    </cfRule>
    <cfRule type="expression" dxfId="859" priority="1047" stopIfTrue="1">
      <formula>$I$7=4</formula>
    </cfRule>
  </conditionalFormatting>
  <conditionalFormatting sqref="AD24">
    <cfRule type="cellIs" dxfId="858" priority="1048" stopIfTrue="1" operator="notEqual">
      <formula>Y28</formula>
    </cfRule>
    <cfRule type="expression" dxfId="857" priority="1049" stopIfTrue="1">
      <formula>$I$7=4</formula>
    </cfRule>
  </conditionalFormatting>
  <conditionalFormatting sqref="Y28">
    <cfRule type="cellIs" dxfId="856" priority="1042" stopIfTrue="1" operator="notEqual">
      <formula>AD24</formula>
    </cfRule>
    <cfRule type="expression" dxfId="855" priority="1043" stopIfTrue="1">
      <formula>$I$7=4</formula>
    </cfRule>
  </conditionalFormatting>
  <conditionalFormatting sqref="Z28">
    <cfRule type="cellIs" dxfId="854" priority="1044" stopIfTrue="1" operator="notEqual">
      <formula>AC24</formula>
    </cfRule>
    <cfRule type="expression" dxfId="853" priority="1045" stopIfTrue="1">
      <formula>$I$7=4</formula>
    </cfRule>
  </conditionalFormatting>
  <conditionalFormatting sqref="W30">
    <cfRule type="cellIs" dxfId="852" priority="1038" stopIfTrue="1" operator="notEqual">
      <formula>AF22</formula>
    </cfRule>
    <cfRule type="expression" dxfId="851" priority="1039" stopIfTrue="1">
      <formula>$I$7=4</formula>
    </cfRule>
  </conditionalFormatting>
  <conditionalFormatting sqref="X30">
    <cfRule type="cellIs" dxfId="850" priority="1040" stopIfTrue="1" operator="notEqual">
      <formula>AE22</formula>
    </cfRule>
    <cfRule type="expression" dxfId="849" priority="1041" stopIfTrue="1">
      <formula>$I$7=4</formula>
    </cfRule>
  </conditionalFormatting>
  <conditionalFormatting sqref="U32">
    <cfRule type="cellIs" dxfId="848" priority="1034" stopIfTrue="1" operator="notEqual">
      <formula>AH20</formula>
    </cfRule>
    <cfRule type="expression" dxfId="847" priority="1035" stopIfTrue="1">
      <formula>$I$7=4</formula>
    </cfRule>
  </conditionalFormatting>
  <conditionalFormatting sqref="V32">
    <cfRule type="cellIs" dxfId="846" priority="1036" stopIfTrue="1" operator="notEqual">
      <formula>AG20</formula>
    </cfRule>
    <cfRule type="expression" dxfId="845" priority="1037" stopIfTrue="1">
      <formula>$I$7=4</formula>
    </cfRule>
  </conditionalFormatting>
  <conditionalFormatting sqref="S34">
    <cfRule type="cellIs" dxfId="844" priority="1030" stopIfTrue="1" operator="notEqual">
      <formula>AJ18</formula>
    </cfRule>
    <cfRule type="expression" dxfId="843" priority="1031" stopIfTrue="1">
      <formula>$I$7=4</formula>
    </cfRule>
  </conditionalFormatting>
  <conditionalFormatting sqref="T34">
    <cfRule type="cellIs" dxfId="842" priority="1032" stopIfTrue="1" operator="notEqual">
      <formula>AI18</formula>
    </cfRule>
    <cfRule type="expression" dxfId="841" priority="1033" stopIfTrue="1">
      <formula>$I$7=4</formula>
    </cfRule>
  </conditionalFormatting>
  <conditionalFormatting sqref="AM26">
    <cfRule type="cellIs" dxfId="840" priority="1022" stopIfTrue="1" operator="notEqual">
      <formula>AB38</formula>
    </cfRule>
    <cfRule type="expression" dxfId="839" priority="1023" stopIfTrue="1">
      <formula>$I$7=4</formula>
    </cfRule>
  </conditionalFormatting>
  <conditionalFormatting sqref="AN26">
    <cfRule type="cellIs" dxfId="838" priority="1024" stopIfTrue="1" operator="notEqual">
      <formula>AA38</formula>
    </cfRule>
    <cfRule type="expression" dxfId="837" priority="1025" stopIfTrue="1">
      <formula>$I$7=4</formula>
    </cfRule>
  </conditionalFormatting>
  <conditionalFormatting sqref="AA38">
    <cfRule type="cellIs" dxfId="836" priority="1018" stopIfTrue="1" operator="notEqual">
      <formula>AN26</formula>
    </cfRule>
    <cfRule type="expression" dxfId="835" priority="1019" stopIfTrue="1">
      <formula>$I$7=4</formula>
    </cfRule>
  </conditionalFormatting>
  <conditionalFormatting sqref="AB38">
    <cfRule type="cellIs" dxfId="834" priority="1020" stopIfTrue="1" operator="notEqual">
      <formula>AM26</formula>
    </cfRule>
    <cfRule type="expression" dxfId="833" priority="1021" stopIfTrue="1">
      <formula>$I$7=4</formula>
    </cfRule>
  </conditionalFormatting>
  <conditionalFormatting sqref="O8">
    <cfRule type="cellIs" dxfId="832" priority="1014" stopIfTrue="1" operator="notEqual">
      <formula>J14</formula>
    </cfRule>
    <cfRule type="expression" dxfId="831" priority="1015" stopIfTrue="1">
      <formula>$I$7=4</formula>
    </cfRule>
  </conditionalFormatting>
  <conditionalFormatting sqref="P8">
    <cfRule type="cellIs" dxfId="830" priority="1016" stopIfTrue="1" operator="notEqual">
      <formula>I14</formula>
    </cfRule>
    <cfRule type="expression" dxfId="829" priority="1017" stopIfTrue="1">
      <formula>$I$7=4</formula>
    </cfRule>
  </conditionalFormatting>
  <conditionalFormatting sqref="M10">
    <cfRule type="cellIs" dxfId="828" priority="1010" stopIfTrue="1" operator="notEqual">
      <formula>L12</formula>
    </cfRule>
    <cfRule type="expression" dxfId="827" priority="1011" stopIfTrue="1">
      <formula>$I$7=4</formula>
    </cfRule>
  </conditionalFormatting>
  <conditionalFormatting sqref="N10">
    <cfRule type="cellIs" dxfId="826" priority="1012" stopIfTrue="1" operator="notEqual">
      <formula>K12</formula>
    </cfRule>
    <cfRule type="expression" dxfId="825" priority="1013" stopIfTrue="1">
      <formula>$I$7=4</formula>
    </cfRule>
  </conditionalFormatting>
  <conditionalFormatting sqref="K12">
    <cfRule type="cellIs" dxfId="824" priority="1006" stopIfTrue="1" operator="notEqual">
      <formula>N10</formula>
    </cfRule>
    <cfRule type="expression" dxfId="823" priority="1007" stopIfTrue="1">
      <formula>$I$7=4</formula>
    </cfRule>
  </conditionalFormatting>
  <conditionalFormatting sqref="L12">
    <cfRule type="cellIs" dxfId="822" priority="1008" stopIfTrue="1" operator="notEqual">
      <formula>M10</formula>
    </cfRule>
    <cfRule type="expression" dxfId="821" priority="1009" stopIfTrue="1">
      <formula>$I$7=4</formula>
    </cfRule>
  </conditionalFormatting>
  <conditionalFormatting sqref="I14">
    <cfRule type="cellIs" dxfId="820" priority="1002" stopIfTrue="1" operator="notEqual">
      <formula>P8</formula>
    </cfRule>
    <cfRule type="expression" dxfId="819" priority="1003" stopIfTrue="1">
      <formula>$I$7=4</formula>
    </cfRule>
  </conditionalFormatting>
  <conditionalFormatting sqref="J14">
    <cfRule type="cellIs" dxfId="818" priority="1004" stopIfTrue="1" operator="notEqual">
      <formula>O8</formula>
    </cfRule>
    <cfRule type="expression" dxfId="817" priority="1005" stopIfTrue="1">
      <formula>$I$7=4</formula>
    </cfRule>
  </conditionalFormatting>
  <conditionalFormatting sqref="AM12">
    <cfRule type="cellIs" dxfId="816" priority="998" stopIfTrue="1" operator="notEqual">
      <formula>N38</formula>
    </cfRule>
    <cfRule type="expression" dxfId="815" priority="999" stopIfTrue="1">
      <formula>$I$7=5</formula>
    </cfRule>
  </conditionalFormatting>
  <conditionalFormatting sqref="AN12">
    <cfRule type="cellIs" dxfId="814" priority="1000" stopIfTrue="1" operator="notEqual">
      <formula>M38</formula>
    </cfRule>
    <cfRule type="expression" dxfId="813" priority="1001" stopIfTrue="1">
      <formula>$I$7=5</formula>
    </cfRule>
  </conditionalFormatting>
  <conditionalFormatting sqref="M38">
    <cfRule type="cellIs" dxfId="812" priority="994" stopIfTrue="1" operator="notEqual">
      <formula>AN12</formula>
    </cfRule>
    <cfRule type="expression" dxfId="811" priority="995" stopIfTrue="1">
      <formula>$I$7=5</formula>
    </cfRule>
  </conditionalFormatting>
  <conditionalFormatting sqref="N38">
    <cfRule type="cellIs" dxfId="810" priority="996" stopIfTrue="1" operator="notEqual">
      <formula>AM12</formula>
    </cfRule>
    <cfRule type="expression" dxfId="809" priority="997" stopIfTrue="1">
      <formula>$I$7=5</formula>
    </cfRule>
  </conditionalFormatting>
  <conditionalFormatting sqref="Q8">
    <cfRule type="cellIs" dxfId="808" priority="990" stopIfTrue="1" operator="notEqual">
      <formula>J16</formula>
    </cfRule>
    <cfRule type="expression" dxfId="807" priority="991" stopIfTrue="1">
      <formula>$I$7=5</formula>
    </cfRule>
  </conditionalFormatting>
  <conditionalFormatting sqref="R8">
    <cfRule type="cellIs" dxfId="806" priority="992" stopIfTrue="1" operator="notEqual">
      <formula>I16</formula>
    </cfRule>
    <cfRule type="expression" dxfId="805" priority="993" stopIfTrue="1">
      <formula>$I$7=5</formula>
    </cfRule>
  </conditionalFormatting>
  <conditionalFormatting sqref="O10">
    <cfRule type="cellIs" dxfId="804" priority="986" stopIfTrue="1" operator="notEqual">
      <formula>L14</formula>
    </cfRule>
    <cfRule type="expression" dxfId="803" priority="987" stopIfTrue="1">
      <formula>$I$7=5</formula>
    </cfRule>
  </conditionalFormatting>
  <conditionalFormatting sqref="P10">
    <cfRule type="cellIs" dxfId="802" priority="988" stopIfTrue="1" operator="notEqual">
      <formula>K14</formula>
    </cfRule>
    <cfRule type="expression" dxfId="801" priority="989" stopIfTrue="1">
      <formula>$I$7=5</formula>
    </cfRule>
  </conditionalFormatting>
  <conditionalFormatting sqref="K14">
    <cfRule type="cellIs" dxfId="800" priority="982" stopIfTrue="1" operator="notEqual">
      <formula>P10</formula>
    </cfRule>
    <cfRule type="expression" dxfId="799" priority="983" stopIfTrue="1">
      <formula>$I$7=5</formula>
    </cfRule>
  </conditionalFormatting>
  <conditionalFormatting sqref="L14">
    <cfRule type="cellIs" dxfId="798" priority="984" stopIfTrue="1" operator="notEqual">
      <formula>O10</formula>
    </cfRule>
    <cfRule type="expression" dxfId="797" priority="985" stopIfTrue="1">
      <formula>$I$7=5</formula>
    </cfRule>
  </conditionalFormatting>
  <conditionalFormatting sqref="I16">
    <cfRule type="cellIs" dxfId="796" priority="978" stopIfTrue="1" operator="notEqual">
      <formula>R8</formula>
    </cfRule>
    <cfRule type="expression" dxfId="795" priority="979" stopIfTrue="1">
      <formula>$I$7=5</formula>
    </cfRule>
  </conditionalFormatting>
  <conditionalFormatting sqref="J16">
    <cfRule type="cellIs" dxfId="794" priority="980" stopIfTrue="1" operator="notEqual">
      <formula>Q8</formula>
    </cfRule>
    <cfRule type="expression" dxfId="793" priority="981" stopIfTrue="1">
      <formula>$I$7=5</formula>
    </cfRule>
  </conditionalFormatting>
  <conditionalFormatting sqref="AK18">
    <cfRule type="cellIs" dxfId="792" priority="974" stopIfTrue="1" operator="notEqual">
      <formula>T36</formula>
    </cfRule>
    <cfRule type="expression" dxfId="791" priority="975" stopIfTrue="1">
      <formula>$I$7=5</formula>
    </cfRule>
  </conditionalFormatting>
  <conditionalFormatting sqref="AL18">
    <cfRule type="cellIs" dxfId="790" priority="976" stopIfTrue="1" operator="notEqual">
      <formula>S36</formula>
    </cfRule>
    <cfRule type="expression" dxfId="789" priority="977" stopIfTrue="1">
      <formula>$I$7=5</formula>
    </cfRule>
  </conditionalFormatting>
  <conditionalFormatting sqref="AI20">
    <cfRule type="cellIs" dxfId="788" priority="970" stopIfTrue="1" operator="notEqual">
      <formula>V34</formula>
    </cfRule>
    <cfRule type="expression" dxfId="787" priority="971" stopIfTrue="1">
      <formula>$I$7=5</formula>
    </cfRule>
  </conditionalFormatting>
  <conditionalFormatting sqref="AJ20">
    <cfRule type="cellIs" dxfId="786" priority="972" stopIfTrue="1" operator="notEqual">
      <formula>U34</formula>
    </cfRule>
    <cfRule type="expression" dxfId="785" priority="973" stopIfTrue="1">
      <formula>$I$7=5</formula>
    </cfRule>
  </conditionalFormatting>
  <conditionalFormatting sqref="AG22">
    <cfRule type="cellIs" dxfId="784" priority="966" stopIfTrue="1" operator="notEqual">
      <formula>X32</formula>
    </cfRule>
    <cfRule type="expression" dxfId="783" priority="967" stopIfTrue="1">
      <formula>$I$7=5</formula>
    </cfRule>
  </conditionalFormatting>
  <conditionalFormatting sqref="AH22">
    <cfRule type="cellIs" dxfId="782" priority="968" stopIfTrue="1" operator="notEqual">
      <formula>W32</formula>
    </cfRule>
    <cfRule type="expression" dxfId="781" priority="969" stopIfTrue="1">
      <formula>$I$7=5</formula>
    </cfRule>
  </conditionalFormatting>
  <conditionalFormatting sqref="AE24">
    <cfRule type="cellIs" dxfId="780" priority="962" stopIfTrue="1" operator="notEqual">
      <formula>Z30</formula>
    </cfRule>
    <cfRule type="expression" dxfId="779" priority="963" stopIfTrue="1">
      <formula>$I$7=5</formula>
    </cfRule>
  </conditionalFormatting>
  <conditionalFormatting sqref="AF24">
    <cfRule type="cellIs" dxfId="778" priority="964" stopIfTrue="1" operator="notEqual">
      <formula>Y30</formula>
    </cfRule>
    <cfRule type="expression" dxfId="777" priority="965" stopIfTrue="1">
      <formula>$I$7=5</formula>
    </cfRule>
  </conditionalFormatting>
  <conditionalFormatting sqref="AC26">
    <cfRule type="cellIs" dxfId="776" priority="958" stopIfTrue="1" operator="notEqual">
      <formula>AB28</formula>
    </cfRule>
    <cfRule type="expression" dxfId="775" priority="959" stopIfTrue="1">
      <formula>$I$7=5</formula>
    </cfRule>
  </conditionalFormatting>
  <conditionalFormatting sqref="AD26">
    <cfRule type="cellIs" dxfId="774" priority="960" stopIfTrue="1" operator="notEqual">
      <formula>AA28</formula>
    </cfRule>
    <cfRule type="expression" dxfId="773" priority="961" stopIfTrue="1">
      <formula>$I$7=5</formula>
    </cfRule>
  </conditionalFormatting>
  <conditionalFormatting sqref="AA28">
    <cfRule type="cellIs" dxfId="772" priority="954" stopIfTrue="1" operator="notEqual">
      <formula>AD26</formula>
    </cfRule>
    <cfRule type="expression" dxfId="771" priority="955" stopIfTrue="1">
      <formula>$I$7=5</formula>
    </cfRule>
  </conditionalFormatting>
  <conditionalFormatting sqref="AB28">
    <cfRule type="cellIs" dxfId="770" priority="956" stopIfTrue="1" operator="notEqual">
      <formula>AC26</formula>
    </cfRule>
    <cfRule type="expression" dxfId="769" priority="957" stopIfTrue="1">
      <formula>$I$7=5</formula>
    </cfRule>
  </conditionalFormatting>
  <conditionalFormatting sqref="Y30">
    <cfRule type="cellIs" dxfId="768" priority="950" stopIfTrue="1" operator="notEqual">
      <formula>AF24</formula>
    </cfRule>
    <cfRule type="expression" dxfId="767" priority="951" stopIfTrue="1">
      <formula>$I$7=5</formula>
    </cfRule>
  </conditionalFormatting>
  <conditionalFormatting sqref="Z30">
    <cfRule type="cellIs" dxfId="766" priority="952" stopIfTrue="1" operator="notEqual">
      <formula>AE24</formula>
    </cfRule>
    <cfRule type="expression" dxfId="765" priority="953" stopIfTrue="1">
      <formula>$I$7=5</formula>
    </cfRule>
  </conditionalFormatting>
  <conditionalFormatting sqref="W32">
    <cfRule type="cellIs" dxfId="764" priority="946" stopIfTrue="1" operator="notEqual">
      <formula>AH22</formula>
    </cfRule>
    <cfRule type="expression" dxfId="763" priority="947" stopIfTrue="1">
      <formula>$I$7=5</formula>
    </cfRule>
  </conditionalFormatting>
  <conditionalFormatting sqref="X32">
    <cfRule type="cellIs" dxfId="762" priority="948" stopIfTrue="1" operator="notEqual">
      <formula>AG22</formula>
    </cfRule>
    <cfRule type="expression" dxfId="761" priority="949" stopIfTrue="1">
      <formula>$I$7=5</formula>
    </cfRule>
  </conditionalFormatting>
  <conditionalFormatting sqref="U34">
    <cfRule type="cellIs" dxfId="760" priority="942" stopIfTrue="1" operator="notEqual">
      <formula>AJ20</formula>
    </cfRule>
    <cfRule type="expression" dxfId="759" priority="943" stopIfTrue="1">
      <formula>$I$7=5</formula>
    </cfRule>
  </conditionalFormatting>
  <conditionalFormatting sqref="V34">
    <cfRule type="cellIs" dxfId="758" priority="944" stopIfTrue="1" operator="notEqual">
      <formula>AI20</formula>
    </cfRule>
    <cfRule type="expression" dxfId="757" priority="945" stopIfTrue="1">
      <formula>$I$7=5</formula>
    </cfRule>
  </conditionalFormatting>
  <conditionalFormatting sqref="AM28">
    <cfRule type="cellIs" dxfId="756" priority="934" stopIfTrue="1" operator="notEqual">
      <formula>AD38</formula>
    </cfRule>
    <cfRule type="expression" dxfId="755" priority="935" stopIfTrue="1">
      <formula>$I$7=6</formula>
    </cfRule>
  </conditionalFormatting>
  <conditionalFormatting sqref="AN28">
    <cfRule type="cellIs" dxfId="754" priority="936" stopIfTrue="1" operator="notEqual">
      <formula>AC38</formula>
    </cfRule>
    <cfRule type="expression" dxfId="753" priority="937" stopIfTrue="1">
      <formula>$I$7=6</formula>
    </cfRule>
  </conditionalFormatting>
  <conditionalFormatting sqref="AC38">
    <cfRule type="cellIs" dxfId="752" priority="930" stopIfTrue="1" operator="notEqual">
      <formula>AN28</formula>
    </cfRule>
    <cfRule type="expression" dxfId="751" priority="931" stopIfTrue="1">
      <formula>$I$7=6</formula>
    </cfRule>
  </conditionalFormatting>
  <conditionalFormatting sqref="AD38">
    <cfRule type="cellIs" dxfId="750" priority="932" stopIfTrue="1" operator="notEqual">
      <formula>AM28</formula>
    </cfRule>
    <cfRule type="expression" dxfId="749" priority="933" stopIfTrue="1">
      <formula>$I$7=6</formula>
    </cfRule>
  </conditionalFormatting>
  <conditionalFormatting sqref="S8">
    <cfRule type="cellIs" dxfId="748" priority="926" stopIfTrue="1" operator="notEqual">
      <formula>J18</formula>
    </cfRule>
    <cfRule type="expression" dxfId="747" priority="927" stopIfTrue="1">
      <formula>$I$7=6</formula>
    </cfRule>
  </conditionalFormatting>
  <conditionalFormatting sqref="T8">
    <cfRule type="cellIs" dxfId="746" priority="928" stopIfTrue="1" operator="notEqual">
      <formula>I18</formula>
    </cfRule>
    <cfRule type="expression" dxfId="745" priority="929" stopIfTrue="1">
      <formula>$I$7=6</formula>
    </cfRule>
  </conditionalFormatting>
  <conditionalFormatting sqref="Q10">
    <cfRule type="cellIs" dxfId="744" priority="922" stopIfTrue="1" operator="notEqual">
      <formula>L16</formula>
    </cfRule>
    <cfRule type="expression" dxfId="743" priority="923" stopIfTrue="1">
      <formula>$I$7=6</formula>
    </cfRule>
  </conditionalFormatting>
  <conditionalFormatting sqref="R10">
    <cfRule type="cellIs" dxfId="742" priority="924" stopIfTrue="1" operator="notEqual">
      <formula>K16</formula>
    </cfRule>
    <cfRule type="expression" dxfId="741" priority="925" stopIfTrue="1">
      <formula>$I$7=6</formula>
    </cfRule>
  </conditionalFormatting>
  <conditionalFormatting sqref="O12">
    <cfRule type="cellIs" dxfId="740" priority="918" stopIfTrue="1" operator="notEqual">
      <formula>N14</formula>
    </cfRule>
    <cfRule type="expression" dxfId="739" priority="919" stopIfTrue="1">
      <formula>$I$7=6</formula>
    </cfRule>
  </conditionalFormatting>
  <conditionalFormatting sqref="P12">
    <cfRule type="cellIs" dxfId="738" priority="920" stopIfTrue="1" operator="notEqual">
      <formula>M14</formula>
    </cfRule>
    <cfRule type="expression" dxfId="737" priority="921" stopIfTrue="1">
      <formula>$I$7=6</formula>
    </cfRule>
  </conditionalFormatting>
  <conditionalFormatting sqref="M14">
    <cfRule type="cellIs" dxfId="736" priority="914" stopIfTrue="1" operator="notEqual">
      <formula>P12</formula>
    </cfRule>
    <cfRule type="expression" dxfId="735" priority="915" stopIfTrue="1">
      <formula>$I$7=6</formula>
    </cfRule>
  </conditionalFormatting>
  <conditionalFormatting sqref="N14">
    <cfRule type="cellIs" dxfId="734" priority="916" stopIfTrue="1" operator="notEqual">
      <formula>O12</formula>
    </cfRule>
    <cfRule type="expression" dxfId="733" priority="917" stopIfTrue="1">
      <formula>$I$7=6</formula>
    </cfRule>
  </conditionalFormatting>
  <conditionalFormatting sqref="K16">
    <cfRule type="cellIs" dxfId="732" priority="910" stopIfTrue="1" operator="notEqual">
      <formula>R10</formula>
    </cfRule>
    <cfRule type="expression" dxfId="731" priority="911" stopIfTrue="1">
      <formula>$I$7=6</formula>
    </cfRule>
  </conditionalFormatting>
  <conditionalFormatting sqref="L16">
    <cfRule type="cellIs" dxfId="730" priority="912" stopIfTrue="1" operator="notEqual">
      <formula>Q10</formula>
    </cfRule>
    <cfRule type="expression" dxfId="729" priority="913" stopIfTrue="1">
      <formula>$I$7=6</formula>
    </cfRule>
  </conditionalFormatting>
  <conditionalFormatting sqref="I18">
    <cfRule type="cellIs" dxfId="728" priority="906" stopIfTrue="1" operator="notEqual">
      <formula>T8</formula>
    </cfRule>
    <cfRule type="expression" dxfId="727" priority="907" stopIfTrue="1">
      <formula>$I$7=6</formula>
    </cfRule>
  </conditionalFormatting>
  <conditionalFormatting sqref="J18">
    <cfRule type="cellIs" dxfId="726" priority="908" stopIfTrue="1" operator="notEqual">
      <formula>S8</formula>
    </cfRule>
    <cfRule type="expression" dxfId="725" priority="909" stopIfTrue="1">
      <formula>$I$7=6</formula>
    </cfRule>
  </conditionalFormatting>
  <conditionalFormatting sqref="AK20">
    <cfRule type="cellIs" dxfId="724" priority="902" stopIfTrue="1" operator="notEqual">
      <formula>V36</formula>
    </cfRule>
    <cfRule type="expression" dxfId="723" priority="903" stopIfTrue="1">
      <formula>$I$7=6</formula>
    </cfRule>
  </conditionalFormatting>
  <conditionalFormatting sqref="AL20">
    <cfRule type="cellIs" dxfId="722" priority="904" stopIfTrue="1" operator="notEqual">
      <formula>U36</formula>
    </cfRule>
    <cfRule type="expression" dxfId="721" priority="905" stopIfTrue="1">
      <formula>$I$7=6</formula>
    </cfRule>
  </conditionalFormatting>
  <conditionalFormatting sqref="AI22">
    <cfRule type="cellIs" dxfId="720" priority="898" stopIfTrue="1" operator="notEqual">
      <formula>X34</formula>
    </cfRule>
    <cfRule type="expression" dxfId="719" priority="899" stopIfTrue="1">
      <formula>$I$7=6</formula>
    </cfRule>
  </conditionalFormatting>
  <conditionalFormatting sqref="AJ22">
    <cfRule type="cellIs" dxfId="718" priority="900" stopIfTrue="1" operator="notEqual">
      <formula>W34</formula>
    </cfRule>
    <cfRule type="expression" dxfId="717" priority="901" stopIfTrue="1">
      <formula>$I$7=6</formula>
    </cfRule>
  </conditionalFormatting>
  <conditionalFormatting sqref="AG24">
    <cfRule type="cellIs" dxfId="716" priority="894" stopIfTrue="1" operator="notEqual">
      <formula>Z32</formula>
    </cfRule>
    <cfRule type="expression" dxfId="715" priority="895" stopIfTrue="1">
      <formula>$I$7=6</formula>
    </cfRule>
  </conditionalFormatting>
  <conditionalFormatting sqref="AH24">
    <cfRule type="cellIs" dxfId="714" priority="896" stopIfTrue="1" operator="notEqual">
      <formula>Y32</formula>
    </cfRule>
    <cfRule type="expression" dxfId="713" priority="897" stopIfTrue="1">
      <formula>$I$7=6</formula>
    </cfRule>
  </conditionalFormatting>
  <conditionalFormatting sqref="AE26">
    <cfRule type="cellIs" dxfId="712" priority="890" stopIfTrue="1" operator="notEqual">
      <formula>AB30</formula>
    </cfRule>
    <cfRule type="expression" dxfId="711" priority="891" stopIfTrue="1">
      <formula>$I$7=6</formula>
    </cfRule>
  </conditionalFormatting>
  <conditionalFormatting sqref="AF26">
    <cfRule type="cellIs" dxfId="710" priority="892" stopIfTrue="1" operator="notEqual">
      <formula>AA30</formula>
    </cfRule>
    <cfRule type="expression" dxfId="709" priority="893" stopIfTrue="1">
      <formula>$I$7=6</formula>
    </cfRule>
  </conditionalFormatting>
  <conditionalFormatting sqref="AA30">
    <cfRule type="cellIs" dxfId="708" priority="886" stopIfTrue="1" operator="notEqual">
      <formula>AF26</formula>
    </cfRule>
    <cfRule type="expression" dxfId="707" priority="887" stopIfTrue="1">
      <formula>$I$7=6</formula>
    </cfRule>
  </conditionalFormatting>
  <conditionalFormatting sqref="AB30">
    <cfRule type="cellIs" dxfId="706" priority="888" stopIfTrue="1" operator="notEqual">
      <formula>AE26</formula>
    </cfRule>
    <cfRule type="expression" dxfId="705" priority="889" stopIfTrue="1">
      <formula>$I$7=6</formula>
    </cfRule>
  </conditionalFormatting>
  <conditionalFormatting sqref="Y32">
    <cfRule type="cellIs" dxfId="704" priority="882" stopIfTrue="1" operator="notEqual">
      <formula>AH24</formula>
    </cfRule>
    <cfRule type="expression" dxfId="703" priority="883" stopIfTrue="1">
      <formula>$I$7=6</formula>
    </cfRule>
  </conditionalFormatting>
  <conditionalFormatting sqref="Z32">
    <cfRule type="cellIs" dxfId="702" priority="884" stopIfTrue="1" operator="notEqual">
      <formula>AG24</formula>
    </cfRule>
    <cfRule type="expression" dxfId="701" priority="885" stopIfTrue="1">
      <formula>$I$7=6</formula>
    </cfRule>
  </conditionalFormatting>
  <conditionalFormatting sqref="W34">
    <cfRule type="cellIs" dxfId="700" priority="878" stopIfTrue="1" operator="notEqual">
      <formula>AJ22</formula>
    </cfRule>
    <cfRule type="expression" dxfId="699" priority="879" stopIfTrue="1">
      <formula>$I$7=6</formula>
    </cfRule>
  </conditionalFormatting>
  <conditionalFormatting sqref="X34">
    <cfRule type="cellIs" dxfId="698" priority="880" stopIfTrue="1" operator="notEqual">
      <formula>AI22</formula>
    </cfRule>
    <cfRule type="expression" dxfId="697" priority="881" stopIfTrue="1">
      <formula>$I$7=6</formula>
    </cfRule>
  </conditionalFormatting>
  <conditionalFormatting sqref="AM14">
    <cfRule type="cellIs" dxfId="696" priority="870" stopIfTrue="1" operator="notEqual">
      <formula>P38</formula>
    </cfRule>
    <cfRule type="expression" dxfId="695" priority="871" stopIfTrue="1">
      <formula>$I$7=7</formula>
    </cfRule>
  </conditionalFormatting>
  <conditionalFormatting sqref="AN14">
    <cfRule type="cellIs" dxfId="694" priority="872" stopIfTrue="1" operator="notEqual">
      <formula>O38</formula>
    </cfRule>
    <cfRule type="expression" dxfId="693" priority="873" stopIfTrue="1">
      <formula>$I$7=7</formula>
    </cfRule>
  </conditionalFormatting>
  <conditionalFormatting sqref="O38">
    <cfRule type="cellIs" dxfId="692" priority="866" stopIfTrue="1" operator="notEqual">
      <formula>AN14</formula>
    </cfRule>
    <cfRule type="expression" dxfId="691" priority="867" stopIfTrue="1">
      <formula>$I$7=7</formula>
    </cfRule>
  </conditionalFormatting>
  <conditionalFormatting sqref="P38">
    <cfRule type="cellIs" dxfId="690" priority="868" stopIfTrue="1" operator="notEqual">
      <formula>AM14</formula>
    </cfRule>
    <cfRule type="expression" dxfId="689" priority="869" stopIfTrue="1">
      <formula>$I$7=7</formula>
    </cfRule>
  </conditionalFormatting>
  <conditionalFormatting sqref="U8">
    <cfRule type="cellIs" dxfId="688" priority="862" stopIfTrue="1" operator="notEqual">
      <formula>J20</formula>
    </cfRule>
    <cfRule type="expression" dxfId="687" priority="863" stopIfTrue="1">
      <formula>$I$7=7</formula>
    </cfRule>
  </conditionalFormatting>
  <conditionalFormatting sqref="V8">
    <cfRule type="cellIs" dxfId="686" priority="864" stopIfTrue="1" operator="notEqual">
      <formula>I20</formula>
    </cfRule>
    <cfRule type="expression" dxfId="685" priority="865" stopIfTrue="1">
      <formula>$I$7=7</formula>
    </cfRule>
  </conditionalFormatting>
  <conditionalFormatting sqref="S10">
    <cfRule type="cellIs" dxfId="684" priority="858" stopIfTrue="1" operator="notEqual">
      <formula>L18</formula>
    </cfRule>
    <cfRule type="expression" dxfId="683" priority="859" stopIfTrue="1">
      <formula>$I$7=7</formula>
    </cfRule>
  </conditionalFormatting>
  <conditionalFormatting sqref="T10">
    <cfRule type="cellIs" dxfId="682" priority="860" stopIfTrue="1" operator="notEqual">
      <formula>K18</formula>
    </cfRule>
    <cfRule type="expression" dxfId="681" priority="861" stopIfTrue="1">
      <formula>$I$7=7</formula>
    </cfRule>
  </conditionalFormatting>
  <conditionalFormatting sqref="Q12">
    <cfRule type="cellIs" dxfId="680" priority="854" stopIfTrue="1" operator="notEqual">
      <formula>N16</formula>
    </cfRule>
    <cfRule type="expression" dxfId="679" priority="855" stopIfTrue="1">
      <formula>$I$7=7</formula>
    </cfRule>
  </conditionalFormatting>
  <conditionalFormatting sqref="R12">
    <cfRule type="cellIs" dxfId="678" priority="856" stopIfTrue="1" operator="notEqual">
      <formula>M16</formula>
    </cfRule>
    <cfRule type="expression" dxfId="677" priority="857" stopIfTrue="1">
      <formula>$I$7=7</formula>
    </cfRule>
  </conditionalFormatting>
  <conditionalFormatting sqref="M16">
    <cfRule type="cellIs" dxfId="676" priority="850" stopIfTrue="1" operator="notEqual">
      <formula>R12</formula>
    </cfRule>
    <cfRule type="expression" dxfId="675" priority="851" stopIfTrue="1">
      <formula>$I$7=7</formula>
    </cfRule>
  </conditionalFormatting>
  <conditionalFormatting sqref="N16">
    <cfRule type="cellIs" dxfId="674" priority="852" stopIfTrue="1" operator="notEqual">
      <formula>Q12</formula>
    </cfRule>
    <cfRule type="expression" dxfId="673" priority="853" stopIfTrue="1">
      <formula>$I$7=7</formula>
    </cfRule>
  </conditionalFormatting>
  <conditionalFormatting sqref="K18">
    <cfRule type="cellIs" dxfId="672" priority="846" stopIfTrue="1" operator="notEqual">
      <formula>T10</formula>
    </cfRule>
    <cfRule type="expression" dxfId="671" priority="847" stopIfTrue="1">
      <formula>$I$7=7</formula>
    </cfRule>
  </conditionalFormatting>
  <conditionalFormatting sqref="L18">
    <cfRule type="cellIs" dxfId="670" priority="848" stopIfTrue="1" operator="notEqual">
      <formula>S10</formula>
    </cfRule>
    <cfRule type="expression" dxfId="669" priority="849" stopIfTrue="1">
      <formula>$I$7=7</formula>
    </cfRule>
  </conditionalFormatting>
  <conditionalFormatting sqref="I20">
    <cfRule type="cellIs" dxfId="668" priority="842" stopIfTrue="1" operator="notEqual">
      <formula>V8</formula>
    </cfRule>
    <cfRule type="expression" dxfId="667" priority="843" stopIfTrue="1">
      <formula>$I$7=7</formula>
    </cfRule>
  </conditionalFormatting>
  <conditionalFormatting sqref="J20">
    <cfRule type="cellIs" dxfId="666" priority="844" stopIfTrue="1" operator="notEqual">
      <formula>U8</formula>
    </cfRule>
    <cfRule type="expression" dxfId="665" priority="845" stopIfTrue="1">
      <formula>$I$7=7</formula>
    </cfRule>
  </conditionalFormatting>
  <conditionalFormatting sqref="AK22">
    <cfRule type="cellIs" dxfId="664" priority="838" stopIfTrue="1" operator="notEqual">
      <formula>X36</formula>
    </cfRule>
    <cfRule type="expression" dxfId="663" priority="839" stopIfTrue="1">
      <formula>$I$7=7</formula>
    </cfRule>
  </conditionalFormatting>
  <conditionalFormatting sqref="AL22">
    <cfRule type="cellIs" dxfId="662" priority="840" stopIfTrue="1" operator="notEqual">
      <formula>W36</formula>
    </cfRule>
    <cfRule type="expression" dxfId="661" priority="841" stopIfTrue="1">
      <formula>$I$7=7</formula>
    </cfRule>
  </conditionalFormatting>
  <conditionalFormatting sqref="AI24">
    <cfRule type="cellIs" dxfId="660" priority="834" stopIfTrue="1" operator="notEqual">
      <formula>Z34</formula>
    </cfRule>
    <cfRule type="expression" dxfId="659" priority="835" stopIfTrue="1">
      <formula>$I$7=7</formula>
    </cfRule>
  </conditionalFormatting>
  <conditionalFormatting sqref="AJ24">
    <cfRule type="cellIs" dxfId="658" priority="836" stopIfTrue="1" operator="notEqual">
      <formula>Y34</formula>
    </cfRule>
    <cfRule type="expression" dxfId="657" priority="837" stopIfTrue="1">
      <formula>$I$7=7</formula>
    </cfRule>
  </conditionalFormatting>
  <conditionalFormatting sqref="AG26">
    <cfRule type="cellIs" dxfId="656" priority="830" stopIfTrue="1" operator="notEqual">
      <formula>AB32</formula>
    </cfRule>
    <cfRule type="expression" dxfId="655" priority="831" stopIfTrue="1">
      <formula>$I$7=7</formula>
    </cfRule>
  </conditionalFormatting>
  <conditionalFormatting sqref="AH26">
    <cfRule type="cellIs" dxfId="654" priority="832" stopIfTrue="1" operator="notEqual">
      <formula>AA32</formula>
    </cfRule>
    <cfRule type="expression" dxfId="653" priority="833" stopIfTrue="1">
      <formula>$I$7=7</formula>
    </cfRule>
  </conditionalFormatting>
  <conditionalFormatting sqref="AE28">
    <cfRule type="cellIs" dxfId="652" priority="826" stopIfTrue="1" operator="notEqual">
      <formula>AD30</formula>
    </cfRule>
    <cfRule type="expression" dxfId="651" priority="827" stopIfTrue="1">
      <formula>$I$7=7</formula>
    </cfRule>
  </conditionalFormatting>
  <conditionalFormatting sqref="AF28">
    <cfRule type="cellIs" dxfId="650" priority="828" stopIfTrue="1" operator="notEqual">
      <formula>AC30</formula>
    </cfRule>
    <cfRule type="expression" dxfId="649" priority="829" stopIfTrue="1">
      <formula>$I$7=7</formula>
    </cfRule>
  </conditionalFormatting>
  <conditionalFormatting sqref="AC30">
    <cfRule type="cellIs" dxfId="648" priority="822" stopIfTrue="1" operator="notEqual">
      <formula>AF28</formula>
    </cfRule>
    <cfRule type="expression" dxfId="647" priority="823" stopIfTrue="1">
      <formula>$I$7=7</formula>
    </cfRule>
  </conditionalFormatting>
  <conditionalFormatting sqref="AD30">
    <cfRule type="cellIs" dxfId="646" priority="824" stopIfTrue="1" operator="notEqual">
      <formula>AE28</formula>
    </cfRule>
    <cfRule type="expression" dxfId="645" priority="825" stopIfTrue="1">
      <formula>$I$7=7</formula>
    </cfRule>
  </conditionalFormatting>
  <conditionalFormatting sqref="AA32">
    <cfRule type="cellIs" dxfId="644" priority="818" stopIfTrue="1" operator="notEqual">
      <formula>AH26</formula>
    </cfRule>
    <cfRule type="expression" dxfId="643" priority="819" stopIfTrue="1">
      <formula>$I$7=7</formula>
    </cfRule>
  </conditionalFormatting>
  <conditionalFormatting sqref="AB32">
    <cfRule type="cellIs" dxfId="642" priority="820" stopIfTrue="1" operator="notEqual">
      <formula>AG26</formula>
    </cfRule>
    <cfRule type="expression" dxfId="641" priority="821" stopIfTrue="1">
      <formula>$I$7=7</formula>
    </cfRule>
  </conditionalFormatting>
  <conditionalFormatting sqref="Y34">
    <cfRule type="cellIs" dxfId="640" priority="814" stopIfTrue="1" operator="notEqual">
      <formula>AJ24</formula>
    </cfRule>
    <cfRule type="expression" dxfId="639" priority="815" stopIfTrue="1">
      <formula>$I$7=7</formula>
    </cfRule>
  </conditionalFormatting>
  <conditionalFormatting sqref="Z34">
    <cfRule type="cellIs" dxfId="638" priority="816" stopIfTrue="1" operator="notEqual">
      <formula>AI24</formula>
    </cfRule>
    <cfRule type="expression" dxfId="637" priority="817" stopIfTrue="1">
      <formula>$I$7=7</formula>
    </cfRule>
  </conditionalFormatting>
  <conditionalFormatting sqref="W8">
    <cfRule type="cellIs" dxfId="636" priority="806" stopIfTrue="1" operator="notEqual">
      <formula>J22</formula>
    </cfRule>
    <cfRule type="expression" dxfId="635" priority="807" stopIfTrue="1">
      <formula>$I$7=8</formula>
    </cfRule>
  </conditionalFormatting>
  <conditionalFormatting sqref="X8">
    <cfRule type="cellIs" dxfId="634" priority="808" stopIfTrue="1" operator="notEqual">
      <formula>I22</formula>
    </cfRule>
    <cfRule type="expression" dxfId="633" priority="809" stopIfTrue="1">
      <formula>$I$7=8</formula>
    </cfRule>
  </conditionalFormatting>
  <conditionalFormatting sqref="I22">
    <cfRule type="cellIs" dxfId="632" priority="802" stopIfTrue="1" operator="notEqual">
      <formula>X8</formula>
    </cfRule>
    <cfRule type="expression" dxfId="631" priority="803" stopIfTrue="1">
      <formula>$I$7=8</formula>
    </cfRule>
  </conditionalFormatting>
  <conditionalFormatting sqref="J22">
    <cfRule type="cellIs" dxfId="630" priority="804" stopIfTrue="1" operator="notEqual">
      <formula>W8</formula>
    </cfRule>
    <cfRule type="expression" dxfId="629" priority="805" stopIfTrue="1">
      <formula>$I$7=8</formula>
    </cfRule>
  </conditionalFormatting>
  <conditionalFormatting sqref="U10">
    <cfRule type="cellIs" dxfId="628" priority="798" stopIfTrue="1" operator="notEqual">
      <formula>L20</formula>
    </cfRule>
    <cfRule type="expression" dxfId="627" priority="799" stopIfTrue="1">
      <formula>$I$7=8</formula>
    </cfRule>
  </conditionalFormatting>
  <conditionalFormatting sqref="V10">
    <cfRule type="cellIs" dxfId="626" priority="800" stopIfTrue="1" operator="notEqual">
      <formula>K20</formula>
    </cfRule>
    <cfRule type="expression" dxfId="625" priority="801" stopIfTrue="1">
      <formula>$I$7=8</formula>
    </cfRule>
  </conditionalFormatting>
  <conditionalFormatting sqref="S12">
    <cfRule type="cellIs" dxfId="624" priority="794" stopIfTrue="1" operator="notEqual">
      <formula>N18</formula>
    </cfRule>
    <cfRule type="expression" dxfId="623" priority="795" stopIfTrue="1">
      <formula>$I$7=8</formula>
    </cfRule>
  </conditionalFormatting>
  <conditionalFormatting sqref="T12">
    <cfRule type="cellIs" dxfId="622" priority="796" stopIfTrue="1" operator="notEqual">
      <formula>M18</formula>
    </cfRule>
    <cfRule type="expression" dxfId="621" priority="797" stopIfTrue="1">
      <formula>$I$7=8</formula>
    </cfRule>
  </conditionalFormatting>
  <conditionalFormatting sqref="Q14">
    <cfRule type="cellIs" dxfId="620" priority="790" stopIfTrue="1" operator="notEqual">
      <formula>P16</formula>
    </cfRule>
    <cfRule type="expression" dxfId="619" priority="791" stopIfTrue="1">
      <formula>$I$7=8</formula>
    </cfRule>
  </conditionalFormatting>
  <conditionalFormatting sqref="R14">
    <cfRule type="cellIs" dxfId="618" priority="792" stopIfTrue="1" operator="notEqual">
      <formula>O16</formula>
    </cfRule>
    <cfRule type="expression" dxfId="617" priority="793" stopIfTrue="1">
      <formula>$I$7=8</formula>
    </cfRule>
  </conditionalFormatting>
  <conditionalFormatting sqref="O16">
    <cfRule type="cellIs" dxfId="616" priority="786" stopIfTrue="1" operator="notEqual">
      <formula>R14</formula>
    </cfRule>
    <cfRule type="expression" dxfId="615" priority="787" stopIfTrue="1">
      <formula>$I$7=8</formula>
    </cfRule>
  </conditionalFormatting>
  <conditionalFormatting sqref="P16">
    <cfRule type="cellIs" dxfId="614" priority="788" stopIfTrue="1" operator="notEqual">
      <formula>Q14</formula>
    </cfRule>
    <cfRule type="expression" dxfId="613" priority="789" stopIfTrue="1">
      <formula>$I$7=8</formula>
    </cfRule>
  </conditionalFormatting>
  <conditionalFormatting sqref="M18">
    <cfRule type="cellIs" dxfId="612" priority="782" stopIfTrue="1" operator="notEqual">
      <formula>T12</formula>
    </cfRule>
    <cfRule type="expression" dxfId="611" priority="783" stopIfTrue="1">
      <formula>$I$7=8</formula>
    </cfRule>
  </conditionalFormatting>
  <conditionalFormatting sqref="N18">
    <cfRule type="cellIs" dxfId="610" priority="784" stopIfTrue="1" operator="notEqual">
      <formula>S12</formula>
    </cfRule>
    <cfRule type="expression" dxfId="609" priority="785" stopIfTrue="1">
      <formula>$I$7=8</formula>
    </cfRule>
  </conditionalFormatting>
  <conditionalFormatting sqref="K20">
    <cfRule type="cellIs" dxfId="608" priority="778" stopIfTrue="1" operator="notEqual">
      <formula>V10</formula>
    </cfRule>
    <cfRule type="expression" dxfId="607" priority="779" stopIfTrue="1">
      <formula>$I$7=8</formula>
    </cfRule>
  </conditionalFormatting>
  <conditionalFormatting sqref="L20">
    <cfRule type="cellIs" dxfId="606" priority="780" stopIfTrue="1" operator="notEqual">
      <formula>U10</formula>
    </cfRule>
    <cfRule type="expression" dxfId="605" priority="781" stopIfTrue="1">
      <formula>$I$7=8</formula>
    </cfRule>
  </conditionalFormatting>
  <conditionalFormatting sqref="AK24">
    <cfRule type="cellIs" dxfId="604" priority="774" stopIfTrue="1" operator="notEqual">
      <formula>Z36</formula>
    </cfRule>
    <cfRule type="expression" dxfId="603" priority="775" stopIfTrue="1">
      <formula>$I$7=8</formula>
    </cfRule>
  </conditionalFormatting>
  <conditionalFormatting sqref="AL24">
    <cfRule type="cellIs" dxfId="602" priority="776" stopIfTrue="1" operator="notEqual">
      <formula>Y36</formula>
    </cfRule>
    <cfRule type="expression" dxfId="601" priority="777" stopIfTrue="1">
      <formula>$I$7=8</formula>
    </cfRule>
  </conditionalFormatting>
  <conditionalFormatting sqref="AI26">
    <cfRule type="cellIs" dxfId="600" priority="770" stopIfTrue="1" operator="notEqual">
      <formula>AB34</formula>
    </cfRule>
    <cfRule type="expression" dxfId="599" priority="771" stopIfTrue="1">
      <formula>$I$7=8</formula>
    </cfRule>
  </conditionalFormatting>
  <conditionalFormatting sqref="AJ26">
    <cfRule type="cellIs" dxfId="598" priority="772" stopIfTrue="1" operator="notEqual">
      <formula>AA34</formula>
    </cfRule>
    <cfRule type="expression" dxfId="597" priority="773" stopIfTrue="1">
      <formula>$I$7=8</formula>
    </cfRule>
  </conditionalFormatting>
  <conditionalFormatting sqref="AG28">
    <cfRule type="cellIs" dxfId="596" priority="766" stopIfTrue="1" operator="notEqual">
      <formula>AD32</formula>
    </cfRule>
    <cfRule type="expression" dxfId="595" priority="767" stopIfTrue="1">
      <formula>$I$7=8</formula>
    </cfRule>
  </conditionalFormatting>
  <conditionalFormatting sqref="AH28">
    <cfRule type="cellIs" dxfId="594" priority="768" stopIfTrue="1" operator="notEqual">
      <formula>AC32</formula>
    </cfRule>
    <cfRule type="expression" dxfId="593" priority="769" stopIfTrue="1">
      <formula>$I$7=8</formula>
    </cfRule>
  </conditionalFormatting>
  <conditionalFormatting sqref="AC32">
    <cfRule type="cellIs" dxfId="592" priority="762" stopIfTrue="1" operator="notEqual">
      <formula>AH28</formula>
    </cfRule>
    <cfRule type="expression" dxfId="591" priority="763" stopIfTrue="1">
      <formula>$I$7=8</formula>
    </cfRule>
  </conditionalFormatting>
  <conditionalFormatting sqref="AD32">
    <cfRule type="cellIs" dxfId="590" priority="764" stopIfTrue="1" operator="notEqual">
      <formula>AG28</formula>
    </cfRule>
    <cfRule type="expression" dxfId="589" priority="765" stopIfTrue="1">
      <formula>$I$7=8</formula>
    </cfRule>
  </conditionalFormatting>
  <conditionalFormatting sqref="AA34">
    <cfRule type="cellIs" dxfId="588" priority="758" stopIfTrue="1" operator="notEqual">
      <formula>AJ26</formula>
    </cfRule>
    <cfRule type="expression" dxfId="587" priority="759" stopIfTrue="1">
      <formula>$I$7=8</formula>
    </cfRule>
  </conditionalFormatting>
  <conditionalFormatting sqref="AB34">
    <cfRule type="cellIs" dxfId="586" priority="760" stopIfTrue="1" operator="notEqual">
      <formula>AI26</formula>
    </cfRule>
    <cfRule type="expression" dxfId="585" priority="761" stopIfTrue="1">
      <formula>$I$7=8</formula>
    </cfRule>
  </conditionalFormatting>
  <conditionalFormatting sqref="AM30">
    <cfRule type="cellIs" dxfId="584" priority="750" stopIfTrue="1" operator="notEqual">
      <formula>AF38</formula>
    </cfRule>
    <cfRule type="expression" dxfId="583" priority="751" stopIfTrue="1">
      <formula>$I$7=8</formula>
    </cfRule>
  </conditionalFormatting>
  <conditionalFormatting sqref="AN30">
    <cfRule type="cellIs" dxfId="582" priority="752" stopIfTrue="1" operator="notEqual">
      <formula>AE38</formula>
    </cfRule>
    <cfRule type="expression" dxfId="581" priority="753" stopIfTrue="1">
      <formula>$I$7=8</formula>
    </cfRule>
  </conditionalFormatting>
  <conditionalFormatting sqref="AE38">
    <cfRule type="cellIs" dxfId="580" priority="746" stopIfTrue="1" operator="notEqual">
      <formula>AN30</formula>
    </cfRule>
    <cfRule type="expression" dxfId="579" priority="747" stopIfTrue="1">
      <formula>$I$7=8</formula>
    </cfRule>
  </conditionalFormatting>
  <conditionalFormatting sqref="AF38">
    <cfRule type="cellIs" dxfId="578" priority="748" stopIfTrue="1" operator="notEqual">
      <formula>AM30</formula>
    </cfRule>
    <cfRule type="expression" dxfId="577" priority="749" stopIfTrue="1">
      <formula>$I$7=8</formula>
    </cfRule>
  </conditionalFormatting>
  <conditionalFormatting sqref="Y8">
    <cfRule type="cellIs" dxfId="576" priority="742" stopIfTrue="1" operator="notEqual">
      <formula>J24</formula>
    </cfRule>
    <cfRule type="expression" dxfId="575" priority="743" stopIfTrue="1">
      <formula>$I$7=9</formula>
    </cfRule>
  </conditionalFormatting>
  <conditionalFormatting sqref="Z8">
    <cfRule type="cellIs" dxfId="574" priority="744" stopIfTrue="1" operator="notEqual">
      <formula>I24</formula>
    </cfRule>
    <cfRule type="expression" dxfId="573" priority="745" stopIfTrue="1">
      <formula>$I$7=9</formula>
    </cfRule>
  </conditionalFormatting>
  <conditionalFormatting sqref="W10">
    <cfRule type="cellIs" dxfId="572" priority="738" stopIfTrue="1" operator="notEqual">
      <formula>L22</formula>
    </cfRule>
    <cfRule type="expression" dxfId="571" priority="739" stopIfTrue="1">
      <formula>$I$7=9</formula>
    </cfRule>
  </conditionalFormatting>
  <conditionalFormatting sqref="X10">
    <cfRule type="cellIs" dxfId="570" priority="740" stopIfTrue="1" operator="notEqual">
      <formula>K22</formula>
    </cfRule>
    <cfRule type="expression" dxfId="569" priority="741" stopIfTrue="1">
      <formula>$I$7=9</formula>
    </cfRule>
  </conditionalFormatting>
  <conditionalFormatting sqref="U12">
    <cfRule type="cellIs" dxfId="568" priority="734" stopIfTrue="1" operator="notEqual">
      <formula>N20</formula>
    </cfRule>
    <cfRule type="expression" dxfId="567" priority="735" stopIfTrue="1">
      <formula>$I$7=9</formula>
    </cfRule>
  </conditionalFormatting>
  <conditionalFormatting sqref="V12">
    <cfRule type="cellIs" dxfId="566" priority="736" stopIfTrue="1" operator="notEqual">
      <formula>M20</formula>
    </cfRule>
    <cfRule type="expression" dxfId="565" priority="737" stopIfTrue="1">
      <formula>$I$7=9</formula>
    </cfRule>
  </conditionalFormatting>
  <conditionalFormatting sqref="S14">
    <cfRule type="cellIs" dxfId="564" priority="730" stopIfTrue="1" operator="notEqual">
      <formula>P18</formula>
    </cfRule>
    <cfRule type="expression" dxfId="563" priority="731" stopIfTrue="1">
      <formula>$I$7=9</formula>
    </cfRule>
  </conditionalFormatting>
  <conditionalFormatting sqref="T14">
    <cfRule type="cellIs" dxfId="562" priority="732" stopIfTrue="1" operator="notEqual">
      <formula>O18</formula>
    </cfRule>
    <cfRule type="expression" dxfId="561" priority="733" stopIfTrue="1">
      <formula>$I$7=9</formula>
    </cfRule>
  </conditionalFormatting>
  <conditionalFormatting sqref="O18">
    <cfRule type="cellIs" dxfId="560" priority="726" stopIfTrue="1" operator="notEqual">
      <formula>T14</formula>
    </cfRule>
    <cfRule type="expression" dxfId="559" priority="727" stopIfTrue="1">
      <formula>$I$7=9</formula>
    </cfRule>
  </conditionalFormatting>
  <conditionalFormatting sqref="P18">
    <cfRule type="cellIs" dxfId="558" priority="728" stopIfTrue="1" operator="notEqual">
      <formula>S14</formula>
    </cfRule>
    <cfRule type="expression" dxfId="557" priority="729" stopIfTrue="1">
      <formula>$I$7=9</formula>
    </cfRule>
  </conditionalFormatting>
  <conditionalFormatting sqref="M20">
    <cfRule type="cellIs" dxfId="556" priority="722" stopIfTrue="1" operator="notEqual">
      <formula>V12</formula>
    </cfRule>
    <cfRule type="expression" dxfId="555" priority="723" stopIfTrue="1">
      <formula>$I$7=9</formula>
    </cfRule>
  </conditionalFormatting>
  <conditionalFormatting sqref="N20">
    <cfRule type="cellIs" dxfId="554" priority="724" stopIfTrue="1" operator="notEqual">
      <formula>U12</formula>
    </cfRule>
    <cfRule type="expression" dxfId="553" priority="725" stopIfTrue="1">
      <formula>$I$7=9</formula>
    </cfRule>
  </conditionalFormatting>
  <conditionalFormatting sqref="K22">
    <cfRule type="cellIs" dxfId="552" priority="718" stopIfTrue="1" operator="notEqual">
      <formula>X10</formula>
    </cfRule>
    <cfRule type="expression" dxfId="551" priority="719" stopIfTrue="1">
      <formula>$I$7=9</formula>
    </cfRule>
  </conditionalFormatting>
  <conditionalFormatting sqref="L22">
    <cfRule type="cellIs" dxfId="550" priority="720" stopIfTrue="1" operator="notEqual">
      <formula>W10</formula>
    </cfRule>
    <cfRule type="expression" dxfId="549" priority="721" stopIfTrue="1">
      <formula>$I$7=9</formula>
    </cfRule>
  </conditionalFormatting>
  <conditionalFormatting sqref="I24">
    <cfRule type="cellIs" dxfId="548" priority="714" stopIfTrue="1" operator="notEqual">
      <formula>Z8</formula>
    </cfRule>
    <cfRule type="expression" dxfId="547" priority="715" stopIfTrue="1">
      <formula>$I$7=9</formula>
    </cfRule>
  </conditionalFormatting>
  <conditionalFormatting sqref="J24">
    <cfRule type="cellIs" dxfId="546" priority="716" stopIfTrue="1" operator="notEqual">
      <formula>Y8</formula>
    </cfRule>
    <cfRule type="expression" dxfId="545" priority="717" stopIfTrue="1">
      <formula>$I$7=9</formula>
    </cfRule>
  </conditionalFormatting>
  <conditionalFormatting sqref="AM16">
    <cfRule type="cellIs" dxfId="544" priority="710" stopIfTrue="1" operator="notEqual">
      <formula>R38</formula>
    </cfRule>
    <cfRule type="expression" dxfId="543" priority="711" stopIfTrue="1">
      <formula>$I$7=9</formula>
    </cfRule>
  </conditionalFormatting>
  <conditionalFormatting sqref="AN16">
    <cfRule type="cellIs" dxfId="542" priority="712" stopIfTrue="1" operator="notEqual">
      <formula>Q38</formula>
    </cfRule>
    <cfRule type="expression" dxfId="541" priority="713" stopIfTrue="1">
      <formula>$I$7=9</formula>
    </cfRule>
  </conditionalFormatting>
  <conditionalFormatting sqref="Q38">
    <cfRule type="cellIs" dxfId="540" priority="706" stopIfTrue="1" operator="notEqual">
      <formula>AN16</formula>
    </cfRule>
    <cfRule type="expression" dxfId="539" priority="707" stopIfTrue="1">
      <formula>$I$7=9</formula>
    </cfRule>
  </conditionalFormatting>
  <conditionalFormatting sqref="R38">
    <cfRule type="cellIs" dxfId="538" priority="708" stopIfTrue="1" operator="notEqual">
      <formula>AM16</formula>
    </cfRule>
    <cfRule type="expression" dxfId="537" priority="709" stopIfTrue="1">
      <formula>$I$7=9</formula>
    </cfRule>
  </conditionalFormatting>
  <conditionalFormatting sqref="AK26">
    <cfRule type="cellIs" dxfId="536" priority="702" stopIfTrue="1" operator="notEqual">
      <formula>AB36</formula>
    </cfRule>
    <cfRule type="expression" dxfId="535" priority="703" stopIfTrue="1">
      <formula>$I$7=9</formula>
    </cfRule>
  </conditionalFormatting>
  <conditionalFormatting sqref="AL26">
    <cfRule type="cellIs" dxfId="534" priority="704" stopIfTrue="1" operator="notEqual">
      <formula>AA36</formula>
    </cfRule>
    <cfRule type="expression" dxfId="533" priority="705" stopIfTrue="1">
      <formula>$I$7=9</formula>
    </cfRule>
  </conditionalFormatting>
  <conditionalFormatting sqref="AI28">
    <cfRule type="cellIs" dxfId="532" priority="698" stopIfTrue="1" operator="notEqual">
      <formula>AD34</formula>
    </cfRule>
    <cfRule type="expression" dxfId="531" priority="699" stopIfTrue="1">
      <formula>$I$7=9</formula>
    </cfRule>
  </conditionalFormatting>
  <conditionalFormatting sqref="AJ28">
    <cfRule type="cellIs" dxfId="530" priority="700" stopIfTrue="1" operator="notEqual">
      <formula>AC34</formula>
    </cfRule>
    <cfRule type="expression" dxfId="529" priority="701" stopIfTrue="1">
      <formula>$I$7=9</formula>
    </cfRule>
  </conditionalFormatting>
  <conditionalFormatting sqref="AG30">
    <cfRule type="cellIs" dxfId="528" priority="694" stopIfTrue="1" operator="notEqual">
      <formula>AF32</formula>
    </cfRule>
    <cfRule type="expression" dxfId="527" priority="695" stopIfTrue="1">
      <formula>$I$7=9</formula>
    </cfRule>
  </conditionalFormatting>
  <conditionalFormatting sqref="AH30">
    <cfRule type="cellIs" dxfId="526" priority="696" stopIfTrue="1" operator="notEqual">
      <formula>AE32</formula>
    </cfRule>
    <cfRule type="expression" dxfId="525" priority="697" stopIfTrue="1">
      <formula>$I$7=9</formula>
    </cfRule>
  </conditionalFormatting>
  <conditionalFormatting sqref="AE32">
    <cfRule type="cellIs" dxfId="524" priority="690" stopIfTrue="1" operator="notEqual">
      <formula>AH30</formula>
    </cfRule>
    <cfRule type="expression" dxfId="523" priority="691" stopIfTrue="1">
      <formula>$I$7=9</formula>
    </cfRule>
  </conditionalFormatting>
  <conditionalFormatting sqref="AF32">
    <cfRule type="cellIs" dxfId="522" priority="692" stopIfTrue="1" operator="notEqual">
      <formula>AG30</formula>
    </cfRule>
    <cfRule type="expression" dxfId="521" priority="693" stopIfTrue="1">
      <formula>$I$7=9</formula>
    </cfRule>
  </conditionalFormatting>
  <conditionalFormatting sqref="AC34">
    <cfRule type="cellIs" dxfId="520" priority="686" stopIfTrue="1" operator="notEqual">
      <formula>AJ28</formula>
    </cfRule>
    <cfRule type="expression" dxfId="519" priority="687" stopIfTrue="1">
      <formula>$I$7=9</formula>
    </cfRule>
  </conditionalFormatting>
  <conditionalFormatting sqref="AD34">
    <cfRule type="cellIs" dxfId="518" priority="688" stopIfTrue="1" operator="notEqual">
      <formula>AI28</formula>
    </cfRule>
    <cfRule type="expression" dxfId="517" priority="689" stopIfTrue="1">
      <formula>$I$7=9</formula>
    </cfRule>
  </conditionalFormatting>
  <conditionalFormatting sqref="AA8">
    <cfRule type="cellIs" dxfId="516" priority="678" stopIfTrue="1" operator="notEqual">
      <formula>J26</formula>
    </cfRule>
    <cfRule type="expression" dxfId="515" priority="679" stopIfTrue="1">
      <formula>$I$7=10</formula>
    </cfRule>
  </conditionalFormatting>
  <conditionalFormatting sqref="AB8">
    <cfRule type="cellIs" dxfId="514" priority="680" stopIfTrue="1" operator="notEqual">
      <formula>I26</formula>
    </cfRule>
    <cfRule type="expression" dxfId="513" priority="681" stopIfTrue="1">
      <formula>$I$7=10</formula>
    </cfRule>
  </conditionalFormatting>
  <conditionalFormatting sqref="I26">
    <cfRule type="cellIs" dxfId="512" priority="674" stopIfTrue="1" operator="notEqual">
      <formula>AB8</formula>
    </cfRule>
    <cfRule type="expression" dxfId="511" priority="675" stopIfTrue="1">
      <formula>$I$7=10</formula>
    </cfRule>
  </conditionalFormatting>
  <conditionalFormatting sqref="J26">
    <cfRule type="cellIs" dxfId="510" priority="676" stopIfTrue="1" operator="notEqual">
      <formula>AA8</formula>
    </cfRule>
    <cfRule type="expression" dxfId="509" priority="677" stopIfTrue="1">
      <formula>$I$7=10</formula>
    </cfRule>
  </conditionalFormatting>
  <conditionalFormatting sqref="Y10">
    <cfRule type="cellIs" dxfId="508" priority="670" stopIfTrue="1" operator="notEqual">
      <formula>L24</formula>
    </cfRule>
    <cfRule type="expression" dxfId="507" priority="671" stopIfTrue="1">
      <formula>$I$7=10</formula>
    </cfRule>
  </conditionalFormatting>
  <conditionalFormatting sqref="Z10">
    <cfRule type="cellIs" dxfId="506" priority="672" stopIfTrue="1" operator="notEqual">
      <formula>K24</formula>
    </cfRule>
    <cfRule type="expression" dxfId="505" priority="673" stopIfTrue="1">
      <formula>$I$7=10</formula>
    </cfRule>
  </conditionalFormatting>
  <conditionalFormatting sqref="W12">
    <cfRule type="cellIs" dxfId="504" priority="666" stopIfTrue="1" operator="notEqual">
      <formula>N22</formula>
    </cfRule>
    <cfRule type="expression" dxfId="503" priority="667" stopIfTrue="1">
      <formula>$I$7=10</formula>
    </cfRule>
  </conditionalFormatting>
  <conditionalFormatting sqref="X12">
    <cfRule type="cellIs" dxfId="502" priority="668" stopIfTrue="1" operator="notEqual">
      <formula>M22</formula>
    </cfRule>
    <cfRule type="expression" dxfId="501" priority="669" stopIfTrue="1">
      <formula>$I$7=10</formula>
    </cfRule>
  </conditionalFormatting>
  <conditionalFormatting sqref="U14">
    <cfRule type="cellIs" dxfId="500" priority="662" stopIfTrue="1" operator="notEqual">
      <formula>P20</formula>
    </cfRule>
    <cfRule type="expression" dxfId="499" priority="663" stopIfTrue="1">
      <formula>$I$7=10</formula>
    </cfRule>
  </conditionalFormatting>
  <conditionalFormatting sqref="V14">
    <cfRule type="cellIs" dxfId="498" priority="664" stopIfTrue="1" operator="notEqual">
      <formula>O20</formula>
    </cfRule>
    <cfRule type="expression" dxfId="497" priority="665" stopIfTrue="1">
      <formula>$I$7=10</formula>
    </cfRule>
  </conditionalFormatting>
  <conditionalFormatting sqref="S16">
    <cfRule type="cellIs" dxfId="496" priority="658" stopIfTrue="1" operator="notEqual">
      <formula>R18</formula>
    </cfRule>
    <cfRule type="expression" dxfId="495" priority="659" stopIfTrue="1">
      <formula>$I$7=10</formula>
    </cfRule>
  </conditionalFormatting>
  <conditionalFormatting sqref="T16">
    <cfRule type="cellIs" dxfId="494" priority="660" stopIfTrue="1" operator="notEqual">
      <formula>Q18</formula>
    </cfRule>
    <cfRule type="expression" dxfId="493" priority="661" stopIfTrue="1">
      <formula>$I$7=10</formula>
    </cfRule>
  </conditionalFormatting>
  <conditionalFormatting sqref="K24">
    <cfRule type="cellIs" dxfId="492" priority="654" stopIfTrue="1" operator="notEqual">
      <formula>Z10</formula>
    </cfRule>
    <cfRule type="expression" dxfId="491" priority="655" stopIfTrue="1">
      <formula>$I$7=10</formula>
    </cfRule>
  </conditionalFormatting>
  <conditionalFormatting sqref="L24">
    <cfRule type="cellIs" dxfId="490" priority="656" stopIfTrue="1" operator="notEqual">
      <formula>Y10</formula>
    </cfRule>
    <cfRule type="expression" dxfId="489" priority="657" stopIfTrue="1">
      <formula>$I$7=10</formula>
    </cfRule>
  </conditionalFormatting>
  <conditionalFormatting sqref="M22">
    <cfRule type="cellIs" dxfId="488" priority="650" stopIfTrue="1" operator="notEqual">
      <formula>X12</formula>
    </cfRule>
    <cfRule type="expression" dxfId="487" priority="651" stopIfTrue="1">
      <formula>$I$7=10</formula>
    </cfRule>
  </conditionalFormatting>
  <conditionalFormatting sqref="N22">
    <cfRule type="cellIs" dxfId="486" priority="652" stopIfTrue="1" operator="notEqual">
      <formula>W12</formula>
    </cfRule>
    <cfRule type="expression" dxfId="485" priority="653" stopIfTrue="1">
      <formula>$I$7=10</formula>
    </cfRule>
  </conditionalFormatting>
  <conditionalFormatting sqref="O20">
    <cfRule type="cellIs" dxfId="484" priority="646" stopIfTrue="1" operator="notEqual">
      <formula>V14</formula>
    </cfRule>
    <cfRule type="expression" dxfId="483" priority="647" stopIfTrue="1">
      <formula>$I$7=10</formula>
    </cfRule>
  </conditionalFormatting>
  <conditionalFormatting sqref="P20">
    <cfRule type="cellIs" dxfId="482" priority="648" stopIfTrue="1" operator="notEqual">
      <formula>U14</formula>
    </cfRule>
    <cfRule type="expression" dxfId="481" priority="649" stopIfTrue="1">
      <formula>$I$7=10</formula>
    </cfRule>
  </conditionalFormatting>
  <conditionalFormatting sqref="Q18">
    <cfRule type="cellIs" dxfId="480" priority="642" stopIfTrue="1" operator="notEqual">
      <formula>T16</formula>
    </cfRule>
    <cfRule type="expression" dxfId="479" priority="643" stopIfTrue="1">
      <formula>$I$7=10</formula>
    </cfRule>
  </conditionalFormatting>
  <conditionalFormatting sqref="R18">
    <cfRule type="cellIs" dxfId="478" priority="644" stopIfTrue="1" operator="notEqual">
      <formula>S16</formula>
    </cfRule>
    <cfRule type="expression" dxfId="477" priority="645" stopIfTrue="1">
      <formula>$I$7=10</formula>
    </cfRule>
  </conditionalFormatting>
  <conditionalFormatting sqref="AK28">
    <cfRule type="cellIs" dxfId="476" priority="638" stopIfTrue="1" operator="notEqual">
      <formula>AD36</formula>
    </cfRule>
    <cfRule type="expression" dxfId="475" priority="639" stopIfTrue="1">
      <formula>$I$7=10</formula>
    </cfRule>
  </conditionalFormatting>
  <conditionalFormatting sqref="AL28">
    <cfRule type="cellIs" dxfId="474" priority="640" stopIfTrue="1" operator="notEqual">
      <formula>AC36</formula>
    </cfRule>
    <cfRule type="expression" dxfId="473" priority="641" stopIfTrue="1">
      <formula>$I$7=10</formula>
    </cfRule>
  </conditionalFormatting>
  <conditionalFormatting sqref="AI30">
    <cfRule type="cellIs" dxfId="472" priority="634" stopIfTrue="1" operator="notEqual">
      <formula>AF34</formula>
    </cfRule>
    <cfRule type="expression" dxfId="471" priority="635" stopIfTrue="1">
      <formula>$I$7=10</formula>
    </cfRule>
  </conditionalFormatting>
  <conditionalFormatting sqref="AJ30">
    <cfRule type="cellIs" dxfId="470" priority="636" stopIfTrue="1" operator="notEqual">
      <formula>AE34</formula>
    </cfRule>
    <cfRule type="expression" dxfId="469" priority="637" stopIfTrue="1">
      <formula>$I$7=10</formula>
    </cfRule>
  </conditionalFormatting>
  <conditionalFormatting sqref="AM32">
    <cfRule type="cellIs" dxfId="468" priority="630" stopIfTrue="1" operator="notEqual">
      <formula>AH38</formula>
    </cfRule>
    <cfRule type="expression" dxfId="467" priority="631" stopIfTrue="1">
      <formula>$I$7=10</formula>
    </cfRule>
  </conditionalFormatting>
  <conditionalFormatting sqref="AN32">
    <cfRule type="cellIs" dxfId="466" priority="632" stopIfTrue="1" operator="notEqual">
      <formula>AG38</formula>
    </cfRule>
    <cfRule type="expression" dxfId="465" priority="633" stopIfTrue="1">
      <formula>$I$7=10</formula>
    </cfRule>
  </conditionalFormatting>
  <conditionalFormatting sqref="AE34">
    <cfRule type="cellIs" dxfId="464" priority="626" stopIfTrue="1" operator="notEqual">
      <formula>AJ30</formula>
    </cfRule>
    <cfRule type="expression" dxfId="463" priority="627" stopIfTrue="1">
      <formula>$I$7=10</formula>
    </cfRule>
  </conditionalFormatting>
  <conditionalFormatting sqref="AF34">
    <cfRule type="cellIs" dxfId="462" priority="628" stopIfTrue="1" operator="notEqual">
      <formula>AI30</formula>
    </cfRule>
    <cfRule type="expression" dxfId="461" priority="629" stopIfTrue="1">
      <formula>$I$7=10</formula>
    </cfRule>
  </conditionalFormatting>
  <conditionalFormatting sqref="AG38">
    <cfRule type="cellIs" dxfId="460" priority="618" stopIfTrue="1" operator="notEqual">
      <formula>AN32</formula>
    </cfRule>
    <cfRule type="expression" dxfId="459" priority="619" stopIfTrue="1">
      <formula>$I$7=10</formula>
    </cfRule>
  </conditionalFormatting>
  <conditionalFormatting sqref="AH38">
    <cfRule type="cellIs" dxfId="458" priority="620" stopIfTrue="1" operator="notEqual">
      <formula>AM32</formula>
    </cfRule>
    <cfRule type="expression" dxfId="457" priority="621" stopIfTrue="1">
      <formula>$I$7=10</formula>
    </cfRule>
  </conditionalFormatting>
  <conditionalFormatting sqref="AC8">
    <cfRule type="cellIs" dxfId="456" priority="614" stopIfTrue="1" operator="notEqual">
      <formula>J28</formula>
    </cfRule>
    <cfRule type="expression" dxfId="455" priority="615" stopIfTrue="1">
      <formula>$I$7=11</formula>
    </cfRule>
  </conditionalFormatting>
  <conditionalFormatting sqref="AD8">
    <cfRule type="cellIs" dxfId="454" priority="616" stopIfTrue="1" operator="notEqual">
      <formula>I28</formula>
    </cfRule>
    <cfRule type="expression" dxfId="453" priority="617" stopIfTrue="1">
      <formula>$I$7=11</formula>
    </cfRule>
  </conditionalFormatting>
  <conditionalFormatting sqref="I28">
    <cfRule type="cellIs" dxfId="452" priority="610" stopIfTrue="1" operator="notEqual">
      <formula>AD8</formula>
    </cfRule>
    <cfRule type="expression" dxfId="451" priority="611" stopIfTrue="1">
      <formula>$I$7=11</formula>
    </cfRule>
  </conditionalFormatting>
  <conditionalFormatting sqref="J28">
    <cfRule type="cellIs" dxfId="450" priority="612" stopIfTrue="1" operator="notEqual">
      <formula>AC8</formula>
    </cfRule>
    <cfRule type="expression" dxfId="449" priority="613" stopIfTrue="1">
      <formula>$I$7=11</formula>
    </cfRule>
  </conditionalFormatting>
  <conditionalFormatting sqref="AA10">
    <cfRule type="cellIs" dxfId="448" priority="606" stopIfTrue="1" operator="notEqual">
      <formula>L26</formula>
    </cfRule>
    <cfRule type="expression" dxfId="447" priority="607" stopIfTrue="1">
      <formula>$I$7=11</formula>
    </cfRule>
  </conditionalFormatting>
  <conditionalFormatting sqref="AB10">
    <cfRule type="cellIs" dxfId="446" priority="608" stopIfTrue="1" operator="notEqual">
      <formula>K26</formula>
    </cfRule>
    <cfRule type="expression" dxfId="445" priority="609" stopIfTrue="1">
      <formula>$I$7=11</formula>
    </cfRule>
  </conditionalFormatting>
  <conditionalFormatting sqref="Y12">
    <cfRule type="cellIs" dxfId="444" priority="602" stopIfTrue="1" operator="notEqual">
      <formula>N24</formula>
    </cfRule>
    <cfRule type="expression" dxfId="443" priority="603" stopIfTrue="1">
      <formula>$I$7=11</formula>
    </cfRule>
  </conditionalFormatting>
  <conditionalFormatting sqref="Z12">
    <cfRule type="cellIs" dxfId="442" priority="604" stopIfTrue="1" operator="notEqual">
      <formula>M24</formula>
    </cfRule>
    <cfRule type="expression" dxfId="441" priority="605" stopIfTrue="1">
      <formula>$I$7=11</formula>
    </cfRule>
  </conditionalFormatting>
  <conditionalFormatting sqref="W14">
    <cfRule type="cellIs" dxfId="440" priority="598" stopIfTrue="1" operator="notEqual">
      <formula>P22</formula>
    </cfRule>
    <cfRule type="expression" dxfId="439" priority="599" stopIfTrue="1">
      <formula>$I$7=11</formula>
    </cfRule>
  </conditionalFormatting>
  <conditionalFormatting sqref="X14">
    <cfRule type="cellIs" dxfId="438" priority="600" stopIfTrue="1" operator="notEqual">
      <formula>O22</formula>
    </cfRule>
    <cfRule type="expression" dxfId="437" priority="601" stopIfTrue="1">
      <formula>$I$7=11</formula>
    </cfRule>
  </conditionalFormatting>
  <conditionalFormatting sqref="U16">
    <cfRule type="cellIs" dxfId="436" priority="594" stopIfTrue="1" operator="notEqual">
      <formula>R20</formula>
    </cfRule>
    <cfRule type="expression" dxfId="435" priority="595" stopIfTrue="1">
      <formula>$I$7=11</formula>
    </cfRule>
  </conditionalFormatting>
  <conditionalFormatting sqref="V16">
    <cfRule type="cellIs" dxfId="434" priority="596" stopIfTrue="1" operator="notEqual">
      <formula>Q20</formula>
    </cfRule>
    <cfRule type="expression" dxfId="433" priority="597" stopIfTrue="1">
      <formula>$I$7=11</formula>
    </cfRule>
  </conditionalFormatting>
  <conditionalFormatting sqref="K26">
    <cfRule type="cellIs" dxfId="432" priority="590" stopIfTrue="1" operator="notEqual">
      <formula>AB10</formula>
    </cfRule>
    <cfRule type="expression" dxfId="431" priority="591" stopIfTrue="1">
      <formula>$I$7=11</formula>
    </cfRule>
  </conditionalFormatting>
  <conditionalFormatting sqref="L26">
    <cfRule type="cellIs" dxfId="430" priority="592" stopIfTrue="1" operator="notEqual">
      <formula>AA10</formula>
    </cfRule>
    <cfRule type="expression" dxfId="429" priority="593" stopIfTrue="1">
      <formula>$I$7=11</formula>
    </cfRule>
  </conditionalFormatting>
  <conditionalFormatting sqref="M24">
    <cfRule type="cellIs" dxfId="428" priority="586" stopIfTrue="1" operator="notEqual">
      <formula>Z12</formula>
    </cfRule>
    <cfRule type="expression" dxfId="427" priority="587" stopIfTrue="1">
      <formula>$I$7=11</formula>
    </cfRule>
  </conditionalFormatting>
  <conditionalFormatting sqref="N24">
    <cfRule type="cellIs" dxfId="426" priority="588" stopIfTrue="1" operator="notEqual">
      <formula>Y12</formula>
    </cfRule>
    <cfRule type="expression" dxfId="425" priority="589" stopIfTrue="1">
      <formula>$I$7=11</formula>
    </cfRule>
  </conditionalFormatting>
  <conditionalFormatting sqref="O22">
    <cfRule type="cellIs" dxfId="424" priority="582" stopIfTrue="1" operator="notEqual">
      <formula>X14</formula>
    </cfRule>
    <cfRule type="expression" dxfId="423" priority="583" stopIfTrue="1">
      <formula>$I$7=11</formula>
    </cfRule>
  </conditionalFormatting>
  <conditionalFormatting sqref="P22">
    <cfRule type="cellIs" dxfId="422" priority="584" stopIfTrue="1" operator="notEqual">
      <formula>W14</formula>
    </cfRule>
    <cfRule type="expression" dxfId="421" priority="585" stopIfTrue="1">
      <formula>$I$7=11</formula>
    </cfRule>
  </conditionalFormatting>
  <conditionalFormatting sqref="Q20">
    <cfRule type="cellIs" dxfId="420" priority="578" stopIfTrue="1" operator="notEqual">
      <formula>V16</formula>
    </cfRule>
    <cfRule type="expression" dxfId="419" priority="579" stopIfTrue="1">
      <formula>$I$7=11</formula>
    </cfRule>
  </conditionalFormatting>
  <conditionalFormatting sqref="R20">
    <cfRule type="cellIs" dxfId="418" priority="580" stopIfTrue="1" operator="notEqual">
      <formula>U16</formula>
    </cfRule>
    <cfRule type="expression" dxfId="417" priority="581" stopIfTrue="1">
      <formula>$I$7=11</formula>
    </cfRule>
  </conditionalFormatting>
  <conditionalFormatting sqref="AM18">
    <cfRule type="cellIs" dxfId="416" priority="574" stopIfTrue="1" operator="notEqual">
      <formula>T38</formula>
    </cfRule>
    <cfRule type="expression" dxfId="415" priority="575" stopIfTrue="1">
      <formula>$I$7=11</formula>
    </cfRule>
  </conditionalFormatting>
  <conditionalFormatting sqref="AN18">
    <cfRule type="cellIs" dxfId="414" priority="576" stopIfTrue="1" operator="notEqual">
      <formula>S38</formula>
    </cfRule>
    <cfRule type="expression" dxfId="413" priority="577" stopIfTrue="1">
      <formula>$I$7=11</formula>
    </cfRule>
  </conditionalFormatting>
  <conditionalFormatting sqref="S38">
    <cfRule type="cellIs" dxfId="412" priority="570" stopIfTrue="1" operator="notEqual">
      <formula>AN18</formula>
    </cfRule>
    <cfRule type="expression" dxfId="411" priority="571" stopIfTrue="1">
      <formula>$I$7=11</formula>
    </cfRule>
  </conditionalFormatting>
  <conditionalFormatting sqref="T38">
    <cfRule type="cellIs" dxfId="410" priority="572" stopIfTrue="1" operator="notEqual">
      <formula>AM18</formula>
    </cfRule>
    <cfRule type="expression" dxfId="409" priority="573" stopIfTrue="1">
      <formula>$I$7=11</formula>
    </cfRule>
  </conditionalFormatting>
  <conditionalFormatting sqref="AK30">
    <cfRule type="cellIs" dxfId="408" priority="566" stopIfTrue="1" operator="notEqual">
      <formula>AF36</formula>
    </cfRule>
    <cfRule type="expression" dxfId="407" priority="567" stopIfTrue="1">
      <formula>$I$7=11</formula>
    </cfRule>
  </conditionalFormatting>
  <conditionalFormatting sqref="AL30">
    <cfRule type="cellIs" dxfId="406" priority="568" stopIfTrue="1" operator="notEqual">
      <formula>AE36</formula>
    </cfRule>
    <cfRule type="expression" dxfId="405" priority="569" stopIfTrue="1">
      <formula>$I$7=11</formula>
    </cfRule>
  </conditionalFormatting>
  <conditionalFormatting sqref="AI32">
    <cfRule type="cellIs" dxfId="404" priority="562" stopIfTrue="1" operator="notEqual">
      <formula>AH34</formula>
    </cfRule>
    <cfRule type="expression" dxfId="403" priority="563" stopIfTrue="1">
      <formula>$I$7=11</formula>
    </cfRule>
  </conditionalFormatting>
  <conditionalFormatting sqref="AJ32">
    <cfRule type="cellIs" dxfId="402" priority="564" stopIfTrue="1" operator="notEqual">
      <formula>AG34</formula>
    </cfRule>
    <cfRule type="expression" dxfId="401" priority="565" stopIfTrue="1">
      <formula>$I$7=11</formula>
    </cfRule>
  </conditionalFormatting>
  <conditionalFormatting sqref="AG34">
    <cfRule type="cellIs" dxfId="400" priority="558" stopIfTrue="1" operator="notEqual">
      <formula>AJ32</formula>
    </cfRule>
    <cfRule type="expression" dxfId="399" priority="559" stopIfTrue="1">
      <formula>$I$7=11</formula>
    </cfRule>
  </conditionalFormatting>
  <conditionalFormatting sqref="AH34">
    <cfRule type="cellIs" dxfId="398" priority="560" stopIfTrue="1" operator="notEqual">
      <formula>AI32</formula>
    </cfRule>
    <cfRule type="expression" dxfId="397" priority="561" stopIfTrue="1">
      <formula>$I$7=11</formula>
    </cfRule>
  </conditionalFormatting>
  <conditionalFormatting sqref="AE8">
    <cfRule type="cellIs" dxfId="396" priority="550" stopIfTrue="1" operator="notEqual">
      <formula>J30</formula>
    </cfRule>
    <cfRule type="expression" dxfId="395" priority="551" stopIfTrue="1">
      <formula>$I$7=12</formula>
    </cfRule>
  </conditionalFormatting>
  <conditionalFormatting sqref="AF8">
    <cfRule type="cellIs" dxfId="394" priority="552" stopIfTrue="1" operator="notEqual">
      <formula>I30</formula>
    </cfRule>
    <cfRule type="expression" dxfId="393" priority="553" stopIfTrue="1">
      <formula>$I$7=12</formula>
    </cfRule>
  </conditionalFormatting>
  <conditionalFormatting sqref="I30">
    <cfRule type="cellIs" dxfId="392" priority="546" stopIfTrue="1" operator="notEqual">
      <formula>AF8</formula>
    </cfRule>
    <cfRule type="expression" dxfId="391" priority="547" stopIfTrue="1">
      <formula>$I$7=12</formula>
    </cfRule>
  </conditionalFormatting>
  <conditionalFormatting sqref="J30">
    <cfRule type="cellIs" dxfId="390" priority="548" stopIfTrue="1" operator="notEqual">
      <formula>AE8</formula>
    </cfRule>
    <cfRule type="expression" dxfId="389" priority="549" stopIfTrue="1">
      <formula>$I$7=12</formula>
    </cfRule>
  </conditionalFormatting>
  <conditionalFormatting sqref="AC10">
    <cfRule type="cellIs" dxfId="388" priority="542" stopIfTrue="1" operator="notEqual">
      <formula>L28</formula>
    </cfRule>
    <cfRule type="expression" dxfId="387" priority="543" stopIfTrue="1">
      <formula>$I$7=12</formula>
    </cfRule>
  </conditionalFormatting>
  <conditionalFormatting sqref="AD10">
    <cfRule type="cellIs" dxfId="386" priority="544" stopIfTrue="1" operator="notEqual">
      <formula>K28</formula>
    </cfRule>
    <cfRule type="expression" dxfId="385" priority="545" stopIfTrue="1">
      <formula>$I$7=12</formula>
    </cfRule>
  </conditionalFormatting>
  <conditionalFormatting sqref="AA12">
    <cfRule type="cellIs" dxfId="384" priority="538" stopIfTrue="1" operator="notEqual">
      <formula>N26</formula>
    </cfRule>
    <cfRule type="expression" dxfId="383" priority="539" stopIfTrue="1">
      <formula>$I$7=12</formula>
    </cfRule>
  </conditionalFormatting>
  <conditionalFormatting sqref="AB12">
    <cfRule type="cellIs" dxfId="382" priority="540" stopIfTrue="1" operator="notEqual">
      <formula>M26</formula>
    </cfRule>
    <cfRule type="expression" dxfId="381" priority="541" stopIfTrue="1">
      <formula>$I$7=12</formula>
    </cfRule>
  </conditionalFormatting>
  <conditionalFormatting sqref="Y14">
    <cfRule type="cellIs" dxfId="380" priority="534" stopIfTrue="1" operator="notEqual">
      <formula>P24</formula>
    </cfRule>
    <cfRule type="expression" dxfId="379" priority="535" stopIfTrue="1">
      <formula>$I$7=12</formula>
    </cfRule>
  </conditionalFormatting>
  <conditionalFormatting sqref="Z14">
    <cfRule type="cellIs" dxfId="378" priority="536" stopIfTrue="1" operator="notEqual">
      <formula>O24</formula>
    </cfRule>
    <cfRule type="expression" dxfId="377" priority="537" stopIfTrue="1">
      <formula>$I$7=12</formula>
    </cfRule>
  </conditionalFormatting>
  <conditionalFormatting sqref="W16">
    <cfRule type="cellIs" dxfId="376" priority="530" stopIfTrue="1" operator="notEqual">
      <formula>R22</formula>
    </cfRule>
    <cfRule type="expression" dxfId="375" priority="531" stopIfTrue="1">
      <formula>$I$7=12</formula>
    </cfRule>
  </conditionalFormatting>
  <conditionalFormatting sqref="X16">
    <cfRule type="cellIs" dxfId="374" priority="532" stopIfTrue="1" operator="notEqual">
      <formula>Q22</formula>
    </cfRule>
    <cfRule type="expression" dxfId="373" priority="533" stopIfTrue="1">
      <formula>$I$7=12</formula>
    </cfRule>
  </conditionalFormatting>
  <conditionalFormatting sqref="U18">
    <cfRule type="cellIs" dxfId="372" priority="526" stopIfTrue="1" operator="notEqual">
      <formula>T20</formula>
    </cfRule>
    <cfRule type="expression" dxfId="371" priority="527" stopIfTrue="1">
      <formula>$I$7=12</formula>
    </cfRule>
  </conditionalFormatting>
  <conditionalFormatting sqref="V18">
    <cfRule type="cellIs" dxfId="370" priority="528" stopIfTrue="1" operator="notEqual">
      <formula>S20</formula>
    </cfRule>
    <cfRule type="expression" dxfId="369" priority="529" stopIfTrue="1">
      <formula>$I$7=12</formula>
    </cfRule>
  </conditionalFormatting>
  <conditionalFormatting sqref="S20">
    <cfRule type="cellIs" dxfId="368" priority="522" stopIfTrue="1" operator="notEqual">
      <formula>V18</formula>
    </cfRule>
    <cfRule type="expression" dxfId="367" priority="523" stopIfTrue="1">
      <formula>$I$7=12</formula>
    </cfRule>
  </conditionalFormatting>
  <conditionalFormatting sqref="T20">
    <cfRule type="cellIs" dxfId="366" priority="524" stopIfTrue="1" operator="notEqual">
      <formula>U18</formula>
    </cfRule>
    <cfRule type="expression" dxfId="365" priority="525" stopIfTrue="1">
      <formula>$I$7=12</formula>
    </cfRule>
  </conditionalFormatting>
  <conditionalFormatting sqref="Q22">
    <cfRule type="cellIs" dxfId="364" priority="518" stopIfTrue="1" operator="notEqual">
      <formula>X16</formula>
    </cfRule>
    <cfRule type="expression" dxfId="363" priority="519" stopIfTrue="1">
      <formula>$I$7=12</formula>
    </cfRule>
  </conditionalFormatting>
  <conditionalFormatting sqref="R22">
    <cfRule type="cellIs" dxfId="362" priority="520" stopIfTrue="1" operator="notEqual">
      <formula>W16</formula>
    </cfRule>
    <cfRule type="expression" dxfId="361" priority="521" stopIfTrue="1">
      <formula>$I$7=12</formula>
    </cfRule>
  </conditionalFormatting>
  <conditionalFormatting sqref="O24">
    <cfRule type="cellIs" dxfId="360" priority="514" stopIfTrue="1" operator="notEqual">
      <formula>Z14</formula>
    </cfRule>
    <cfRule type="expression" dxfId="359" priority="515" stopIfTrue="1">
      <formula>$I$7=12</formula>
    </cfRule>
  </conditionalFormatting>
  <conditionalFormatting sqref="P24">
    <cfRule type="cellIs" dxfId="358" priority="516" stopIfTrue="1" operator="notEqual">
      <formula>Y14</formula>
    </cfRule>
    <cfRule type="expression" dxfId="357" priority="517" stopIfTrue="1">
      <formula>$I$7=12</formula>
    </cfRule>
  </conditionalFormatting>
  <conditionalFormatting sqref="M26">
    <cfRule type="cellIs" dxfId="356" priority="510" stopIfTrue="1" operator="notEqual">
      <formula>AB12</formula>
    </cfRule>
    <cfRule type="expression" dxfId="355" priority="511" stopIfTrue="1">
      <formula>$I$7=12</formula>
    </cfRule>
  </conditionalFormatting>
  <conditionalFormatting sqref="N26">
    <cfRule type="cellIs" dxfId="354" priority="512" stopIfTrue="1" operator="notEqual">
      <formula>AA12</formula>
    </cfRule>
    <cfRule type="expression" dxfId="353" priority="513" stopIfTrue="1">
      <formula>$I$7=12</formula>
    </cfRule>
  </conditionalFormatting>
  <conditionalFormatting sqref="K28">
    <cfRule type="cellIs" dxfId="352" priority="506" stopIfTrue="1" operator="notEqual">
      <formula>AD10</formula>
    </cfRule>
    <cfRule type="expression" dxfId="351" priority="507" stopIfTrue="1">
      <formula>$I$7=12</formula>
    </cfRule>
  </conditionalFormatting>
  <conditionalFormatting sqref="L28">
    <cfRule type="cellIs" dxfId="350" priority="508" stopIfTrue="1" operator="notEqual">
      <formula>AC10</formula>
    </cfRule>
    <cfRule type="expression" dxfId="349" priority="509" stopIfTrue="1">
      <formula>$I$7=12</formula>
    </cfRule>
  </conditionalFormatting>
  <conditionalFormatting sqref="AK32">
    <cfRule type="cellIs" dxfId="348" priority="502" stopIfTrue="1" operator="notEqual">
      <formula>AH36</formula>
    </cfRule>
    <cfRule type="expression" dxfId="347" priority="503" stopIfTrue="1">
      <formula>$I$7=12</formula>
    </cfRule>
  </conditionalFormatting>
  <conditionalFormatting sqref="AL32">
    <cfRule type="cellIs" dxfId="346" priority="504" stopIfTrue="1" operator="notEqual">
      <formula>AG36</formula>
    </cfRule>
    <cfRule type="expression" dxfId="345" priority="505" stopIfTrue="1">
      <formula>$I$7=12</formula>
    </cfRule>
  </conditionalFormatting>
  <conditionalFormatting sqref="AI38">
    <cfRule type="cellIs" dxfId="344" priority="494" stopIfTrue="1" operator="notEqual">
      <formula>AN34</formula>
    </cfRule>
    <cfRule type="expression" dxfId="343" priority="495" stopIfTrue="1">
      <formula>$I$7=12</formula>
    </cfRule>
  </conditionalFormatting>
  <conditionalFormatting sqref="AJ38">
    <cfRule type="cellIs" dxfId="342" priority="496" stopIfTrue="1" operator="notEqual">
      <formula>AM34</formula>
    </cfRule>
    <cfRule type="expression" dxfId="341" priority="497" stopIfTrue="1">
      <formula>$I$7=12</formula>
    </cfRule>
  </conditionalFormatting>
  <conditionalFormatting sqref="AM34">
    <cfRule type="cellIs" dxfId="340" priority="490" stopIfTrue="1" operator="notEqual">
      <formula>AJ38</formula>
    </cfRule>
    <cfRule type="expression" dxfId="339" priority="491" stopIfTrue="1">
      <formula>$I$7=12</formula>
    </cfRule>
  </conditionalFormatting>
  <conditionalFormatting sqref="AN34">
    <cfRule type="cellIs" dxfId="338" priority="492" stopIfTrue="1" operator="notEqual">
      <formula>AI38</formula>
    </cfRule>
    <cfRule type="expression" dxfId="337" priority="493" stopIfTrue="1">
      <formula>$I$7=12</formula>
    </cfRule>
  </conditionalFormatting>
  <conditionalFormatting sqref="AG8">
    <cfRule type="cellIs" dxfId="336" priority="486" stopIfTrue="1" operator="notEqual">
      <formula>J32</formula>
    </cfRule>
    <cfRule type="expression" dxfId="335" priority="487" stopIfTrue="1">
      <formula>$I$7=13</formula>
    </cfRule>
  </conditionalFormatting>
  <conditionalFormatting sqref="AH8">
    <cfRule type="cellIs" dxfId="334" priority="488" stopIfTrue="1" operator="notEqual">
      <formula>I32</formula>
    </cfRule>
    <cfRule type="expression" dxfId="333" priority="489" stopIfTrue="1">
      <formula>$I$7=13</formula>
    </cfRule>
  </conditionalFormatting>
  <conditionalFormatting sqref="I32">
    <cfRule type="cellIs" dxfId="332" priority="482" stopIfTrue="1" operator="notEqual">
      <formula>AH8</formula>
    </cfRule>
    <cfRule type="expression" dxfId="331" priority="483" stopIfTrue="1">
      <formula>$I$7=13</formula>
    </cfRule>
  </conditionalFormatting>
  <conditionalFormatting sqref="J32">
    <cfRule type="cellIs" dxfId="330" priority="484" stopIfTrue="1" operator="notEqual">
      <formula>AG8</formula>
    </cfRule>
    <cfRule type="expression" dxfId="329" priority="485" stopIfTrue="1">
      <formula>$I$7=13</formula>
    </cfRule>
  </conditionalFormatting>
  <conditionalFormatting sqref="AE10">
    <cfRule type="cellIs" dxfId="328" priority="478" stopIfTrue="1" operator="notEqual">
      <formula>L30</formula>
    </cfRule>
    <cfRule type="expression" dxfId="327" priority="479" stopIfTrue="1">
      <formula>$I$7=13</formula>
    </cfRule>
  </conditionalFormatting>
  <conditionalFormatting sqref="AF10">
    <cfRule type="cellIs" dxfId="326" priority="480" stopIfTrue="1" operator="notEqual">
      <formula>K30</formula>
    </cfRule>
    <cfRule type="expression" dxfId="325" priority="481" stopIfTrue="1">
      <formula>$I$7=13</formula>
    </cfRule>
  </conditionalFormatting>
  <conditionalFormatting sqref="AC12">
    <cfRule type="cellIs" dxfId="324" priority="474" stopIfTrue="1" operator="notEqual">
      <formula>N28</formula>
    </cfRule>
    <cfRule type="expression" dxfId="323" priority="475" stopIfTrue="1">
      <formula>$I$7=13</formula>
    </cfRule>
  </conditionalFormatting>
  <conditionalFormatting sqref="AD12">
    <cfRule type="cellIs" dxfId="322" priority="476" stopIfTrue="1" operator="notEqual">
      <formula>M28</formula>
    </cfRule>
    <cfRule type="expression" dxfId="321" priority="477" stopIfTrue="1">
      <formula>$I$7=13</formula>
    </cfRule>
  </conditionalFormatting>
  <conditionalFormatting sqref="AA14">
    <cfRule type="cellIs" dxfId="320" priority="470" stopIfTrue="1" operator="notEqual">
      <formula>P26</formula>
    </cfRule>
    <cfRule type="expression" dxfId="319" priority="471" stopIfTrue="1">
      <formula>$I$7=13</formula>
    </cfRule>
  </conditionalFormatting>
  <conditionalFormatting sqref="AB14">
    <cfRule type="cellIs" dxfId="318" priority="472" stopIfTrue="1" operator="notEqual">
      <formula>O26</formula>
    </cfRule>
    <cfRule type="expression" dxfId="317" priority="473" stopIfTrue="1">
      <formula>$I$7=13</formula>
    </cfRule>
  </conditionalFormatting>
  <conditionalFormatting sqref="Y16">
    <cfRule type="cellIs" dxfId="316" priority="466" stopIfTrue="1" operator="notEqual">
      <formula>R24</formula>
    </cfRule>
    <cfRule type="expression" dxfId="315" priority="467" stopIfTrue="1">
      <formula>$I$7=13</formula>
    </cfRule>
  </conditionalFormatting>
  <conditionalFormatting sqref="Z16">
    <cfRule type="cellIs" dxfId="314" priority="468" stopIfTrue="1" operator="notEqual">
      <formula>Q24</formula>
    </cfRule>
    <cfRule type="expression" dxfId="313" priority="469" stopIfTrue="1">
      <formula>$I$7=13</formula>
    </cfRule>
  </conditionalFormatting>
  <conditionalFormatting sqref="W18">
    <cfRule type="cellIs" dxfId="312" priority="462" stopIfTrue="1" operator="notEqual">
      <formula>T22</formula>
    </cfRule>
    <cfRule type="expression" dxfId="311" priority="463" stopIfTrue="1">
      <formula>$I$7=13</formula>
    </cfRule>
  </conditionalFormatting>
  <conditionalFormatting sqref="X18">
    <cfRule type="cellIs" dxfId="310" priority="464" stopIfTrue="1" operator="notEqual">
      <formula>S22</formula>
    </cfRule>
    <cfRule type="expression" dxfId="309" priority="465" stopIfTrue="1">
      <formula>$I$7=13</formula>
    </cfRule>
  </conditionalFormatting>
  <conditionalFormatting sqref="S22">
    <cfRule type="cellIs" dxfId="308" priority="458" stopIfTrue="1" operator="notEqual">
      <formula>X18</formula>
    </cfRule>
    <cfRule type="expression" dxfId="307" priority="459" stopIfTrue="1">
      <formula>$I$7=13</formula>
    </cfRule>
  </conditionalFormatting>
  <conditionalFormatting sqref="T22">
    <cfRule type="cellIs" dxfId="306" priority="460" stopIfTrue="1" operator="notEqual">
      <formula>W18</formula>
    </cfRule>
    <cfRule type="expression" dxfId="305" priority="461" stopIfTrue="1">
      <formula>$I$7=13</formula>
    </cfRule>
  </conditionalFormatting>
  <conditionalFormatting sqref="AM22">
    <cfRule type="cellIs" dxfId="304" priority="454" stopIfTrue="1" operator="notEqual">
      <formula>X38</formula>
    </cfRule>
    <cfRule type="expression" dxfId="303" priority="455" stopIfTrue="1">
      <formula>$I$7=15</formula>
    </cfRule>
  </conditionalFormatting>
  <conditionalFormatting sqref="AN22">
    <cfRule type="cellIs" dxfId="302" priority="456" stopIfTrue="1" operator="notEqual">
      <formula>W38</formula>
    </cfRule>
    <cfRule type="expression" dxfId="301" priority="457" stopIfTrue="1">
      <formula>$I$7=15</formula>
    </cfRule>
  </conditionalFormatting>
  <conditionalFormatting sqref="AM20">
    <cfRule type="cellIs" dxfId="300" priority="450" stopIfTrue="1" operator="notEqual">
      <formula>V38</formula>
    </cfRule>
    <cfRule type="expression" dxfId="299" priority="451" stopIfTrue="1">
      <formula>$I$7=13</formula>
    </cfRule>
  </conditionalFormatting>
  <conditionalFormatting sqref="AN20">
    <cfRule type="cellIs" dxfId="298" priority="452" stopIfTrue="1" operator="notEqual">
      <formula>U38</formula>
    </cfRule>
    <cfRule type="expression" dxfId="297" priority="453" stopIfTrue="1">
      <formula>$I$7=13</formula>
    </cfRule>
  </conditionalFormatting>
  <conditionalFormatting sqref="Q24">
    <cfRule type="cellIs" dxfId="296" priority="446" stopIfTrue="1" operator="notEqual">
      <formula>Z16</formula>
    </cfRule>
    <cfRule type="expression" dxfId="295" priority="447" stopIfTrue="1">
      <formula>$I$7=13</formula>
    </cfRule>
  </conditionalFormatting>
  <conditionalFormatting sqref="R24">
    <cfRule type="cellIs" dxfId="294" priority="448" stopIfTrue="1" operator="notEqual">
      <formula>Y16</formula>
    </cfRule>
    <cfRule type="expression" dxfId="293" priority="449" stopIfTrue="1">
      <formula>$I$7=13</formula>
    </cfRule>
  </conditionalFormatting>
  <conditionalFormatting sqref="O26">
    <cfRule type="cellIs" dxfId="292" priority="442" stopIfTrue="1" operator="notEqual">
      <formula>AB14</formula>
    </cfRule>
    <cfRule type="expression" dxfId="291" priority="443" stopIfTrue="1">
      <formula>$I$7=13</formula>
    </cfRule>
  </conditionalFormatting>
  <conditionalFormatting sqref="P26">
    <cfRule type="cellIs" dxfId="290" priority="444" stopIfTrue="1" operator="notEqual">
      <formula>AA14</formula>
    </cfRule>
    <cfRule type="expression" dxfId="289" priority="445" stopIfTrue="1">
      <formula>$I$7=13</formula>
    </cfRule>
  </conditionalFormatting>
  <conditionalFormatting sqref="M28">
    <cfRule type="cellIs" dxfId="288" priority="438" stopIfTrue="1" operator="notEqual">
      <formula>AD12</formula>
    </cfRule>
    <cfRule type="expression" dxfId="287" priority="439" stopIfTrue="1">
      <formula>$I$7=13</formula>
    </cfRule>
  </conditionalFormatting>
  <conditionalFormatting sqref="N28">
    <cfRule type="cellIs" dxfId="286" priority="440" stopIfTrue="1" operator="notEqual">
      <formula>AC12</formula>
    </cfRule>
    <cfRule type="expression" dxfId="285" priority="441" stopIfTrue="1">
      <formula>$I$7=13</formula>
    </cfRule>
  </conditionalFormatting>
  <conditionalFormatting sqref="K30">
    <cfRule type="cellIs" dxfId="284" priority="434" stopIfTrue="1" operator="notEqual">
      <formula>AF10</formula>
    </cfRule>
    <cfRule type="expression" dxfId="283" priority="435" stopIfTrue="1">
      <formula>$I$7=13</formula>
    </cfRule>
  </conditionalFormatting>
  <conditionalFormatting sqref="L30">
    <cfRule type="cellIs" dxfId="282" priority="436" stopIfTrue="1" operator="notEqual">
      <formula>AE10</formula>
    </cfRule>
    <cfRule type="expression" dxfId="281" priority="437" stopIfTrue="1">
      <formula>$I$7=13</formula>
    </cfRule>
  </conditionalFormatting>
  <conditionalFormatting sqref="AK34">
    <cfRule type="cellIs" dxfId="280" priority="430" stopIfTrue="1" operator="notEqual">
      <formula>AJ36</formula>
    </cfRule>
    <cfRule type="expression" dxfId="279" priority="431" stopIfTrue="1">
      <formula>$I$7=13</formula>
    </cfRule>
  </conditionalFormatting>
  <conditionalFormatting sqref="AL34">
    <cfRule type="cellIs" dxfId="278" priority="432" stopIfTrue="1" operator="notEqual">
      <formula>AI36</formula>
    </cfRule>
    <cfRule type="expression" dxfId="277" priority="433" stopIfTrue="1">
      <formula>$I$7=13</formula>
    </cfRule>
  </conditionalFormatting>
  <conditionalFormatting sqref="U38">
    <cfRule type="cellIs" dxfId="276" priority="422" stopIfTrue="1" operator="notEqual">
      <formula>AN20</formula>
    </cfRule>
    <cfRule type="expression" dxfId="275" priority="423" stopIfTrue="1">
      <formula>$I$7=13</formula>
    </cfRule>
  </conditionalFormatting>
  <conditionalFormatting sqref="V38">
    <cfRule type="cellIs" dxfId="274" priority="424" stopIfTrue="1" operator="notEqual">
      <formula>AM20</formula>
    </cfRule>
    <cfRule type="expression" dxfId="273" priority="425" stopIfTrue="1">
      <formula>$I$7=13</formula>
    </cfRule>
  </conditionalFormatting>
  <conditionalFormatting sqref="AI8">
    <cfRule type="cellIs" dxfId="272" priority="418" stopIfTrue="1" operator="notEqual">
      <formula>J34</formula>
    </cfRule>
    <cfRule type="expression" dxfId="271" priority="419" stopIfTrue="1">
      <formula>$I$7=14</formula>
    </cfRule>
  </conditionalFormatting>
  <conditionalFormatting sqref="AJ8">
    <cfRule type="cellIs" dxfId="270" priority="420" stopIfTrue="1" operator="notEqual">
      <formula>I34</formula>
    </cfRule>
    <cfRule type="expression" dxfId="269" priority="421" stopIfTrue="1">
      <formula>$I$7=14</formula>
    </cfRule>
  </conditionalFormatting>
  <conditionalFormatting sqref="AG10">
    <cfRule type="cellIs" dxfId="268" priority="414" stopIfTrue="1" operator="notEqual">
      <formula>L32</formula>
    </cfRule>
    <cfRule type="expression" dxfId="267" priority="415" stopIfTrue="1">
      <formula>$I$7=14</formula>
    </cfRule>
  </conditionalFormatting>
  <conditionalFormatting sqref="AH10">
    <cfRule type="cellIs" dxfId="266" priority="416" stopIfTrue="1" operator="notEqual">
      <formula>K32</formula>
    </cfRule>
    <cfRule type="expression" dxfId="265" priority="417" stopIfTrue="1">
      <formula>$I$7=14</formula>
    </cfRule>
  </conditionalFormatting>
  <conditionalFormatting sqref="AE12">
    <cfRule type="cellIs" dxfId="264" priority="410" stopIfTrue="1" operator="notEqual">
      <formula>N30</formula>
    </cfRule>
    <cfRule type="expression" dxfId="263" priority="411" stopIfTrue="1">
      <formula>$I$7=14</formula>
    </cfRule>
  </conditionalFormatting>
  <conditionalFormatting sqref="AF12">
    <cfRule type="cellIs" dxfId="262" priority="412" stopIfTrue="1" operator="notEqual">
      <formula>M30</formula>
    </cfRule>
    <cfRule type="expression" dxfId="261" priority="413" stopIfTrue="1">
      <formula>$I$7=14</formula>
    </cfRule>
  </conditionalFormatting>
  <conditionalFormatting sqref="AC14">
    <cfRule type="cellIs" dxfId="260" priority="406" stopIfTrue="1" operator="notEqual">
      <formula>P28</formula>
    </cfRule>
    <cfRule type="expression" dxfId="259" priority="407" stopIfTrue="1">
      <formula>$I$7=14</formula>
    </cfRule>
  </conditionalFormatting>
  <conditionalFormatting sqref="AD14">
    <cfRule type="cellIs" dxfId="258" priority="408" stopIfTrue="1" operator="notEqual">
      <formula>O28</formula>
    </cfRule>
    <cfRule type="expression" dxfId="257" priority="409" stopIfTrue="1">
      <formula>$I$7=14</formula>
    </cfRule>
  </conditionalFormatting>
  <conditionalFormatting sqref="AA16">
    <cfRule type="cellIs" dxfId="256" priority="402" stopIfTrue="1" operator="notEqual">
      <formula>R26</formula>
    </cfRule>
    <cfRule type="expression" dxfId="255" priority="403" stopIfTrue="1">
      <formula>$I$7=14</formula>
    </cfRule>
  </conditionalFormatting>
  <conditionalFormatting sqref="AB16">
    <cfRule type="cellIs" dxfId="254" priority="404" stopIfTrue="1" operator="notEqual">
      <formula>Q26</formula>
    </cfRule>
    <cfRule type="expression" dxfId="253" priority="405" stopIfTrue="1">
      <formula>$I$7=14</formula>
    </cfRule>
  </conditionalFormatting>
  <conditionalFormatting sqref="Y18">
    <cfRule type="cellIs" dxfId="252" priority="398" stopIfTrue="1" operator="notEqual">
      <formula>T24</formula>
    </cfRule>
    <cfRule type="expression" dxfId="251" priority="399" stopIfTrue="1">
      <formula>$I$7=14</formula>
    </cfRule>
  </conditionalFormatting>
  <conditionalFormatting sqref="Z18">
    <cfRule type="cellIs" dxfId="250" priority="400" stopIfTrue="1" operator="notEqual">
      <formula>S24</formula>
    </cfRule>
    <cfRule type="expression" dxfId="249" priority="401" stopIfTrue="1">
      <formula>$I$7=14</formula>
    </cfRule>
  </conditionalFormatting>
  <conditionalFormatting sqref="W20">
    <cfRule type="cellIs" dxfId="248" priority="394" stopIfTrue="1" operator="notEqual">
      <formula>V22</formula>
    </cfRule>
    <cfRule type="expression" dxfId="247" priority="395" stopIfTrue="1">
      <formula>$I$7=14</formula>
    </cfRule>
  </conditionalFormatting>
  <conditionalFormatting sqref="X20">
    <cfRule type="cellIs" dxfId="246" priority="396" stopIfTrue="1" operator="notEqual">
      <formula>U22</formula>
    </cfRule>
    <cfRule type="expression" dxfId="245" priority="397" stopIfTrue="1">
      <formula>$I$7=14</formula>
    </cfRule>
  </conditionalFormatting>
  <conditionalFormatting sqref="U22">
    <cfRule type="cellIs" dxfId="244" priority="390" stopIfTrue="1" operator="notEqual">
      <formula>X20</formula>
    </cfRule>
    <cfRule type="expression" dxfId="243" priority="391" stopIfTrue="1">
      <formula>$I$7=14</formula>
    </cfRule>
  </conditionalFormatting>
  <conditionalFormatting sqref="V22">
    <cfRule type="cellIs" dxfId="242" priority="392" stopIfTrue="1" operator="notEqual">
      <formula>W20</formula>
    </cfRule>
    <cfRule type="expression" dxfId="241" priority="393" stopIfTrue="1">
      <formula>$I$7=14</formula>
    </cfRule>
  </conditionalFormatting>
  <conditionalFormatting sqref="S24">
    <cfRule type="cellIs" dxfId="240" priority="386" stopIfTrue="1" operator="notEqual">
      <formula>Z18</formula>
    </cfRule>
    <cfRule type="expression" dxfId="239" priority="387" stopIfTrue="1">
      <formula>$I$7=14</formula>
    </cfRule>
  </conditionalFormatting>
  <conditionalFormatting sqref="T24">
    <cfRule type="cellIs" dxfId="238" priority="388" stopIfTrue="1" operator="notEqual">
      <formula>Y18</formula>
    </cfRule>
    <cfRule type="expression" dxfId="237" priority="389" stopIfTrue="1">
      <formula>$I$7=14</formula>
    </cfRule>
  </conditionalFormatting>
  <conditionalFormatting sqref="Q26">
    <cfRule type="cellIs" dxfId="236" priority="382" stopIfTrue="1" operator="notEqual">
      <formula>AB16</formula>
    </cfRule>
    <cfRule type="expression" dxfId="235" priority="383" stopIfTrue="1">
      <formula>$I$7=14</formula>
    </cfRule>
  </conditionalFormatting>
  <conditionalFormatting sqref="R26">
    <cfRule type="cellIs" dxfId="234" priority="384" stopIfTrue="1" operator="notEqual">
      <formula>AA16</formula>
    </cfRule>
    <cfRule type="expression" dxfId="233" priority="385" stopIfTrue="1">
      <formula>$I$7=14</formula>
    </cfRule>
  </conditionalFormatting>
  <conditionalFormatting sqref="O28">
    <cfRule type="cellIs" dxfId="232" priority="378" stopIfTrue="1" operator="notEqual">
      <formula>AD14</formula>
    </cfRule>
    <cfRule type="expression" dxfId="231" priority="379" stopIfTrue="1">
      <formula>$I$7=14</formula>
    </cfRule>
  </conditionalFormatting>
  <conditionalFormatting sqref="P28">
    <cfRule type="cellIs" dxfId="230" priority="380" stopIfTrue="1" operator="notEqual">
      <formula>AC14</formula>
    </cfRule>
    <cfRule type="expression" dxfId="229" priority="381" stopIfTrue="1">
      <formula>$I$7=14</formula>
    </cfRule>
  </conditionalFormatting>
  <conditionalFormatting sqref="M30">
    <cfRule type="cellIs" dxfId="228" priority="374" stopIfTrue="1" operator="notEqual">
      <formula>AF12</formula>
    </cfRule>
    <cfRule type="expression" dxfId="227" priority="375" stopIfTrue="1">
      <formula>$I$7=14</formula>
    </cfRule>
  </conditionalFormatting>
  <conditionalFormatting sqref="N30">
    <cfRule type="cellIs" dxfId="226" priority="376" stopIfTrue="1" operator="notEqual">
      <formula>AE12</formula>
    </cfRule>
    <cfRule type="expression" dxfId="225" priority="377" stopIfTrue="1">
      <formula>$I$7=14</formula>
    </cfRule>
  </conditionalFormatting>
  <conditionalFormatting sqref="K32">
    <cfRule type="cellIs" dxfId="224" priority="370" stopIfTrue="1" operator="notEqual">
      <formula>AH10</formula>
    </cfRule>
    <cfRule type="expression" dxfId="223" priority="371" stopIfTrue="1">
      <formula>$I$7=14</formula>
    </cfRule>
  </conditionalFormatting>
  <conditionalFormatting sqref="L32">
    <cfRule type="cellIs" dxfId="222" priority="372" stopIfTrue="1" operator="notEqual">
      <formula>AG10</formula>
    </cfRule>
    <cfRule type="expression" dxfId="221" priority="373" stopIfTrue="1">
      <formula>$I$7=14</formula>
    </cfRule>
  </conditionalFormatting>
  <conditionalFormatting sqref="I34">
    <cfRule type="cellIs" dxfId="220" priority="366" stopIfTrue="1" operator="notEqual">
      <formula>AJ8</formula>
    </cfRule>
    <cfRule type="expression" dxfId="219" priority="367" stopIfTrue="1">
      <formula>$I$7=14</formula>
    </cfRule>
  </conditionalFormatting>
  <conditionalFormatting sqref="J34">
    <cfRule type="cellIs" dxfId="218" priority="368" stopIfTrue="1" operator="notEqual">
      <formula>AI8</formula>
    </cfRule>
    <cfRule type="expression" dxfId="217" priority="369" stopIfTrue="1">
      <formula>$I$7=14</formula>
    </cfRule>
  </conditionalFormatting>
  <conditionalFormatting sqref="AM36">
    <cfRule type="cellIs" dxfId="216" priority="362" stopIfTrue="1" operator="notEqual">
      <formula>AL38</formula>
    </cfRule>
    <cfRule type="expression" dxfId="215" priority="363" stopIfTrue="1">
      <formula>$I$7=14</formula>
    </cfRule>
  </conditionalFormatting>
  <conditionalFormatting sqref="AN36">
    <cfRule type="cellIs" dxfId="214" priority="364" stopIfTrue="1" operator="notEqual">
      <formula>AK38</formula>
    </cfRule>
    <cfRule type="expression" dxfId="213" priority="365" stopIfTrue="1">
      <formula>$I$7=14</formula>
    </cfRule>
  </conditionalFormatting>
  <conditionalFormatting sqref="AK38">
    <cfRule type="cellIs" dxfId="212" priority="358" stopIfTrue="1" operator="notEqual">
      <formula>AN36</formula>
    </cfRule>
    <cfRule type="expression" dxfId="211" priority="359" stopIfTrue="1">
      <formula>$I$7=14</formula>
    </cfRule>
  </conditionalFormatting>
  <conditionalFormatting sqref="AL38">
    <cfRule type="cellIs" dxfId="210" priority="360" stopIfTrue="1" operator="notEqual">
      <formula>AM36</formula>
    </cfRule>
    <cfRule type="expression" dxfId="209" priority="361" stopIfTrue="1">
      <formula>$I$7=14</formula>
    </cfRule>
  </conditionalFormatting>
  <conditionalFormatting sqref="AK8">
    <cfRule type="cellIs" dxfId="208" priority="354" stopIfTrue="1" operator="notEqual">
      <formula>J36</formula>
    </cfRule>
    <cfRule type="expression" dxfId="207" priority="355" stopIfTrue="1">
      <formula>$I$7=15</formula>
    </cfRule>
  </conditionalFormatting>
  <conditionalFormatting sqref="AL8">
    <cfRule type="cellIs" dxfId="206" priority="356" stopIfTrue="1" operator="notEqual">
      <formula>I36</formula>
    </cfRule>
    <cfRule type="expression" dxfId="205" priority="357" stopIfTrue="1">
      <formula>$I$7=15</formula>
    </cfRule>
  </conditionalFormatting>
  <conditionalFormatting sqref="AI10">
    <cfRule type="cellIs" dxfId="204" priority="350" stopIfTrue="1" operator="notEqual">
      <formula>L34</formula>
    </cfRule>
    <cfRule type="expression" dxfId="203" priority="351" stopIfTrue="1">
      <formula>$I$7=15</formula>
    </cfRule>
  </conditionalFormatting>
  <conditionalFormatting sqref="AJ10">
    <cfRule type="cellIs" dxfId="202" priority="352" stopIfTrue="1" operator="notEqual">
      <formula>K34</formula>
    </cfRule>
    <cfRule type="expression" dxfId="201" priority="353" stopIfTrue="1">
      <formula>$I$7=15</formula>
    </cfRule>
  </conditionalFormatting>
  <conditionalFormatting sqref="AG12">
    <cfRule type="cellIs" dxfId="200" priority="346" stopIfTrue="1" operator="notEqual">
      <formula>N32</formula>
    </cfRule>
    <cfRule type="expression" dxfId="199" priority="347" stopIfTrue="1">
      <formula>$I$7=15</formula>
    </cfRule>
  </conditionalFormatting>
  <conditionalFormatting sqref="AH12">
    <cfRule type="cellIs" dxfId="198" priority="348" stopIfTrue="1" operator="notEqual">
      <formula>M32</formula>
    </cfRule>
    <cfRule type="expression" dxfId="197" priority="349" stopIfTrue="1">
      <formula>$I$7=15</formula>
    </cfRule>
  </conditionalFormatting>
  <conditionalFormatting sqref="AE14">
    <cfRule type="cellIs" dxfId="196" priority="342" stopIfTrue="1" operator="notEqual">
      <formula>P30</formula>
    </cfRule>
    <cfRule type="expression" dxfId="195" priority="343" stopIfTrue="1">
      <formula>$I$7=15</formula>
    </cfRule>
  </conditionalFormatting>
  <conditionalFormatting sqref="AF14">
    <cfRule type="cellIs" dxfId="194" priority="344" stopIfTrue="1" operator="notEqual">
      <formula>O30</formula>
    </cfRule>
    <cfRule type="expression" dxfId="193" priority="345" stopIfTrue="1">
      <formula>$I$7=15</formula>
    </cfRule>
  </conditionalFormatting>
  <conditionalFormatting sqref="AC16">
    <cfRule type="cellIs" dxfId="192" priority="338" stopIfTrue="1" operator="notEqual">
      <formula>R28</formula>
    </cfRule>
    <cfRule type="expression" dxfId="191" priority="339" stopIfTrue="1">
      <formula>$I$7=15</formula>
    </cfRule>
  </conditionalFormatting>
  <conditionalFormatting sqref="AD16">
    <cfRule type="cellIs" dxfId="190" priority="340" stopIfTrue="1" operator="notEqual">
      <formula>Q28</formula>
    </cfRule>
    <cfRule type="expression" dxfId="189" priority="341" stopIfTrue="1">
      <formula>$I$7=15</formula>
    </cfRule>
  </conditionalFormatting>
  <conditionalFormatting sqref="AA18">
    <cfRule type="cellIs" dxfId="188" priority="334" stopIfTrue="1" operator="notEqual">
      <formula>T26</formula>
    </cfRule>
    <cfRule type="expression" dxfId="187" priority="335" stopIfTrue="1">
      <formula>$I$7=15</formula>
    </cfRule>
  </conditionalFormatting>
  <conditionalFormatting sqref="AB18">
    <cfRule type="cellIs" dxfId="186" priority="336" stopIfTrue="1" operator="notEqual">
      <formula>S26</formula>
    </cfRule>
    <cfRule type="expression" dxfId="185" priority="337" stopIfTrue="1">
      <formula>$I$7=15</formula>
    </cfRule>
  </conditionalFormatting>
  <conditionalFormatting sqref="Y20">
    <cfRule type="cellIs" dxfId="184" priority="330" stopIfTrue="1" operator="notEqual">
      <formula>V24</formula>
    </cfRule>
    <cfRule type="expression" dxfId="183" priority="331" stopIfTrue="1">
      <formula>$I$7=15</formula>
    </cfRule>
  </conditionalFormatting>
  <conditionalFormatting sqref="Z20">
    <cfRule type="cellIs" dxfId="182" priority="332" stopIfTrue="1" operator="notEqual">
      <formula>U24</formula>
    </cfRule>
    <cfRule type="expression" dxfId="181" priority="333" stopIfTrue="1">
      <formula>$I$7=15</formula>
    </cfRule>
  </conditionalFormatting>
  <conditionalFormatting sqref="U24">
    <cfRule type="cellIs" dxfId="180" priority="326" stopIfTrue="1" operator="notEqual">
      <formula>Z20</formula>
    </cfRule>
    <cfRule type="expression" dxfId="179" priority="327" stopIfTrue="1">
      <formula>$I$7=15</formula>
    </cfRule>
  </conditionalFormatting>
  <conditionalFormatting sqref="V24">
    <cfRule type="cellIs" dxfId="178" priority="328" stopIfTrue="1" operator="notEqual">
      <formula>Y20</formula>
    </cfRule>
    <cfRule type="expression" dxfId="177" priority="329" stopIfTrue="1">
      <formula>$I$7=15</formula>
    </cfRule>
  </conditionalFormatting>
  <conditionalFormatting sqref="S26">
    <cfRule type="cellIs" dxfId="176" priority="322" stopIfTrue="1" operator="notEqual">
      <formula>AB18</formula>
    </cfRule>
    <cfRule type="expression" dxfId="175" priority="323" stopIfTrue="1">
      <formula>$I$7=15</formula>
    </cfRule>
  </conditionalFormatting>
  <conditionalFormatting sqref="T26">
    <cfRule type="cellIs" dxfId="174" priority="324" stopIfTrue="1" operator="notEqual">
      <formula>AA18</formula>
    </cfRule>
    <cfRule type="expression" dxfId="173" priority="325" stopIfTrue="1">
      <formula>$I$7=15</formula>
    </cfRule>
  </conditionalFormatting>
  <conditionalFormatting sqref="Q28">
    <cfRule type="cellIs" dxfId="172" priority="318" stopIfTrue="1" operator="notEqual">
      <formula>AD16</formula>
    </cfRule>
    <cfRule type="expression" dxfId="171" priority="319" stopIfTrue="1">
      <formula>$I$7=15</formula>
    </cfRule>
  </conditionalFormatting>
  <conditionalFormatting sqref="R28">
    <cfRule type="cellIs" dxfId="170" priority="320" stopIfTrue="1" operator="notEqual">
      <formula>AC16</formula>
    </cfRule>
    <cfRule type="expression" dxfId="169" priority="321" stopIfTrue="1">
      <formula>$I$7=15</formula>
    </cfRule>
  </conditionalFormatting>
  <conditionalFormatting sqref="O30">
    <cfRule type="cellIs" dxfId="168" priority="314" stopIfTrue="1" operator="notEqual">
      <formula>AF14</formula>
    </cfRule>
    <cfRule type="expression" dxfId="167" priority="315" stopIfTrue="1">
      <formula>$I$7=15</formula>
    </cfRule>
  </conditionalFormatting>
  <conditionalFormatting sqref="P30">
    <cfRule type="cellIs" dxfId="166" priority="316" stopIfTrue="1" operator="notEqual">
      <formula>AE14</formula>
    </cfRule>
    <cfRule type="expression" dxfId="165" priority="317" stopIfTrue="1">
      <formula>$I$7=15</formula>
    </cfRule>
  </conditionalFormatting>
  <conditionalFormatting sqref="M32">
    <cfRule type="cellIs" dxfId="164" priority="310" stopIfTrue="1" operator="notEqual">
      <formula>AH12</formula>
    </cfRule>
    <cfRule type="expression" dxfId="163" priority="311" stopIfTrue="1">
      <formula>$I$7=15</formula>
    </cfRule>
  </conditionalFormatting>
  <conditionalFormatting sqref="N32">
    <cfRule type="cellIs" dxfId="162" priority="312" stopIfTrue="1" operator="notEqual">
      <formula>AG12</formula>
    </cfRule>
    <cfRule type="expression" dxfId="161" priority="313" stopIfTrue="1">
      <formula>$I$7=15</formula>
    </cfRule>
  </conditionalFormatting>
  <conditionalFormatting sqref="K34">
    <cfRule type="cellIs" dxfId="160" priority="306" stopIfTrue="1" operator="notEqual">
      <formula>AJ10</formula>
    </cfRule>
    <cfRule type="expression" dxfId="159" priority="307" stopIfTrue="1">
      <formula>$I$7=15</formula>
    </cfRule>
  </conditionalFormatting>
  <conditionalFormatting sqref="L34">
    <cfRule type="cellIs" dxfId="158" priority="308" stopIfTrue="1" operator="notEqual">
      <formula>AI10</formula>
    </cfRule>
    <cfRule type="expression" dxfId="157" priority="309" stopIfTrue="1">
      <formula>$I$7=15</formula>
    </cfRule>
  </conditionalFormatting>
  <conditionalFormatting sqref="W38">
    <cfRule type="cellIs" dxfId="156" priority="298" stopIfTrue="1" operator="notEqual">
      <formula>AN22</formula>
    </cfRule>
    <cfRule type="expression" dxfId="155" priority="299" stopIfTrue="1">
      <formula>$I$7=15</formula>
    </cfRule>
  </conditionalFormatting>
  <conditionalFormatting sqref="X38">
    <cfRule type="cellIs" dxfId="154" priority="300" stopIfTrue="1" operator="notEqual">
      <formula>AM22</formula>
    </cfRule>
    <cfRule type="expression" dxfId="153" priority="301" stopIfTrue="1">
      <formula>$I$7=15</formula>
    </cfRule>
  </conditionalFormatting>
  <conditionalFormatting sqref="AM8">
    <cfRule type="cellIs" dxfId="152" priority="294" stopIfTrue="1" operator="notEqual">
      <formula>J38</formula>
    </cfRule>
    <cfRule type="expression" dxfId="151" priority="295" stopIfTrue="1">
      <formula>$I$7=1</formula>
    </cfRule>
  </conditionalFormatting>
  <conditionalFormatting sqref="AN8">
    <cfRule type="cellIs" dxfId="150" priority="296" stopIfTrue="1" operator="notEqual">
      <formula>I38</formula>
    </cfRule>
    <cfRule type="expression" dxfId="149" priority="297" stopIfTrue="1">
      <formula>$I$7=1</formula>
    </cfRule>
  </conditionalFormatting>
  <conditionalFormatting sqref="K7:L7">
    <cfRule type="cellIs" dxfId="148" priority="288" stopIfTrue="1" operator="equal">
      <formula>2</formula>
    </cfRule>
    <cfRule type="cellIs" dxfId="147" priority="289" stopIfTrue="1" operator="equal">
      <formula>1</formula>
    </cfRule>
    <cfRule type="expression" dxfId="146" priority="290" stopIfTrue="1">
      <formula>K8+L8&lt;3</formula>
    </cfRule>
  </conditionalFormatting>
  <conditionalFormatting sqref="AG36">
    <cfRule type="cellIs" dxfId="145" priority="134" stopIfTrue="1" operator="notEqual">
      <formula>AL32</formula>
    </cfRule>
    <cfRule type="expression" dxfId="144" priority="135" stopIfTrue="1">
      <formula>$I$7=12</formula>
    </cfRule>
  </conditionalFormatting>
  <conditionalFormatting sqref="AH36">
    <cfRule type="cellIs" dxfId="143" priority="136" stopIfTrue="1" operator="notEqual">
      <formula>AK32</formula>
    </cfRule>
    <cfRule type="expression" dxfId="142" priority="137" stopIfTrue="1">
      <formula>$I$7=12</formula>
    </cfRule>
  </conditionalFormatting>
  <conditionalFormatting sqref="S36">
    <cfRule type="cellIs" dxfId="141" priority="138" stopIfTrue="1" operator="notEqual">
      <formula>AL18</formula>
    </cfRule>
    <cfRule type="expression" dxfId="140" priority="139" stopIfTrue="1">
      <formula>$I$7=5</formula>
    </cfRule>
  </conditionalFormatting>
  <conditionalFormatting sqref="T36">
    <cfRule type="cellIs" dxfId="139" priority="140" stopIfTrue="1" operator="notEqual">
      <formula>AK18</formula>
    </cfRule>
    <cfRule type="expression" dxfId="138" priority="141" stopIfTrue="1">
      <formula>$I$7=5</formula>
    </cfRule>
  </conditionalFormatting>
  <conditionalFormatting sqref="AA36">
    <cfRule type="cellIs" dxfId="137" priority="142" stopIfTrue="1" operator="notEqual">
      <formula>AL26</formula>
    </cfRule>
    <cfRule type="expression" dxfId="136" priority="143" stopIfTrue="1">
      <formula>$I$7=9</formula>
    </cfRule>
  </conditionalFormatting>
  <conditionalFormatting sqref="AB36">
    <cfRule type="cellIs" dxfId="135" priority="144" stopIfTrue="1" operator="notEqual">
      <formula>AK26</formula>
    </cfRule>
    <cfRule type="expression" dxfId="134" priority="145" stopIfTrue="1">
      <formula>$I$7=9</formula>
    </cfRule>
  </conditionalFormatting>
  <conditionalFormatting sqref="Z36">
    <cfRule type="cellIs" dxfId="133" priority="146" stopIfTrue="1" operator="notEqual">
      <formula>AK24</formula>
    </cfRule>
    <cfRule type="expression" dxfId="132" priority="147" stopIfTrue="1">
      <formula>$I$7=8</formula>
    </cfRule>
  </conditionalFormatting>
  <conditionalFormatting sqref="Y36">
    <cfRule type="cellIs" dxfId="131" priority="148" stopIfTrue="1" operator="notEqual">
      <formula>AL24</formula>
    </cfRule>
    <cfRule type="expression" dxfId="130" priority="149" stopIfTrue="1">
      <formula>$I$7=8</formula>
    </cfRule>
  </conditionalFormatting>
  <conditionalFormatting sqref="K36">
    <cfRule type="cellIs" dxfId="129" priority="150" stopIfTrue="1" operator="notEqual">
      <formula>AL10</formula>
    </cfRule>
    <cfRule type="expression" dxfId="128" priority="151" stopIfTrue="1">
      <formula>$I$7=1</formula>
    </cfRule>
  </conditionalFormatting>
  <conditionalFormatting sqref="L36">
    <cfRule type="cellIs" dxfId="127" priority="152" stopIfTrue="1" operator="notEqual">
      <formula>AK10</formula>
    </cfRule>
    <cfRule type="expression" dxfId="126" priority="153" stopIfTrue="1">
      <formula>$I$7=1</formula>
    </cfRule>
  </conditionalFormatting>
  <conditionalFormatting sqref="M36">
    <cfRule type="cellIs" dxfId="125" priority="154" stopIfTrue="1" operator="notEqual">
      <formula>AL12</formula>
    </cfRule>
    <cfRule type="expression" dxfId="124" priority="155" stopIfTrue="1">
      <formula>$I$7=2</formula>
    </cfRule>
  </conditionalFormatting>
  <conditionalFormatting sqref="N36">
    <cfRule type="cellIs" dxfId="123" priority="156" stopIfTrue="1" operator="notEqual">
      <formula>AK12</formula>
    </cfRule>
    <cfRule type="expression" dxfId="122" priority="157" stopIfTrue="1">
      <formula>$I$7=2</formula>
    </cfRule>
  </conditionalFormatting>
  <conditionalFormatting sqref="AC36">
    <cfRule type="cellIs" dxfId="121" priority="158" stopIfTrue="1" operator="notEqual">
      <formula>AL28</formula>
    </cfRule>
    <cfRule type="expression" dxfId="120" priority="159" stopIfTrue="1">
      <formula>$I$7=10</formula>
    </cfRule>
  </conditionalFormatting>
  <conditionalFormatting sqref="AD36">
    <cfRule type="cellIs" dxfId="119" priority="160" stopIfTrue="1" operator="notEqual">
      <formula>AK28</formula>
    </cfRule>
    <cfRule type="expression" dxfId="118" priority="161" stopIfTrue="1">
      <formula>$I$7=10</formula>
    </cfRule>
  </conditionalFormatting>
  <conditionalFormatting sqref="O36">
    <cfRule type="cellIs" dxfId="117" priority="162" stopIfTrue="1" operator="notEqual">
      <formula>AL14</formula>
    </cfRule>
    <cfRule type="expression" dxfId="116" priority="163" stopIfTrue="1">
      <formula>$I$7=3</formula>
    </cfRule>
  </conditionalFormatting>
  <conditionalFormatting sqref="P36">
    <cfRule type="cellIs" dxfId="115" priority="164" stopIfTrue="1" operator="notEqual">
      <formula>AK14</formula>
    </cfRule>
    <cfRule type="expression" dxfId="114" priority="165" stopIfTrue="1">
      <formula>$I$7=3</formula>
    </cfRule>
  </conditionalFormatting>
  <conditionalFormatting sqref="AE36">
    <cfRule type="cellIs" dxfId="113" priority="166" stopIfTrue="1" operator="notEqual">
      <formula>AL30</formula>
    </cfRule>
    <cfRule type="expression" dxfId="112" priority="167" stopIfTrue="1">
      <formula>$I$7=11</formula>
    </cfRule>
  </conditionalFormatting>
  <conditionalFormatting sqref="AF36">
    <cfRule type="cellIs" dxfId="111" priority="168" stopIfTrue="1" operator="notEqual">
      <formula>AK30</formula>
    </cfRule>
    <cfRule type="expression" dxfId="110" priority="169" stopIfTrue="1">
      <formula>$I$7=11</formula>
    </cfRule>
  </conditionalFormatting>
  <conditionalFormatting sqref="R36">
    <cfRule type="cellIs" dxfId="109" priority="170" stopIfTrue="1" operator="notEqual">
      <formula>AK16</formula>
    </cfRule>
    <cfRule type="expression" dxfId="108" priority="171" stopIfTrue="1">
      <formula>$I$7=4</formula>
    </cfRule>
  </conditionalFormatting>
  <conditionalFormatting sqref="Q36">
    <cfRule type="cellIs" dxfId="107" priority="172" stopIfTrue="1" operator="notEqual">
      <formula>AL16</formula>
    </cfRule>
    <cfRule type="expression" dxfId="106" priority="173" stopIfTrue="1">
      <formula>$I$7=4</formula>
    </cfRule>
  </conditionalFormatting>
  <conditionalFormatting sqref="AI36">
    <cfRule type="cellIs" dxfId="105" priority="174" stopIfTrue="1" operator="notEqual">
      <formula>AL34</formula>
    </cfRule>
    <cfRule type="expression" dxfId="104" priority="175" stopIfTrue="1">
      <formula>$I$7=13</formula>
    </cfRule>
  </conditionalFormatting>
  <conditionalFormatting sqref="AJ36">
    <cfRule type="cellIs" dxfId="103" priority="176" stopIfTrue="1" operator="notEqual">
      <formula>AK34</formula>
    </cfRule>
    <cfRule type="expression" dxfId="102" priority="177" stopIfTrue="1">
      <formula>$I$7=13</formula>
    </cfRule>
  </conditionalFormatting>
  <conditionalFormatting sqref="U36">
    <cfRule type="cellIs" dxfId="101" priority="178" stopIfTrue="1" operator="notEqual">
      <formula>AL20</formula>
    </cfRule>
    <cfRule type="expression" dxfId="100" priority="179" stopIfTrue="1">
      <formula>$I$7=6</formula>
    </cfRule>
  </conditionalFormatting>
  <conditionalFormatting sqref="V36">
    <cfRule type="cellIs" dxfId="99" priority="180" stopIfTrue="1" operator="notEqual">
      <formula>AK20</formula>
    </cfRule>
    <cfRule type="expression" dxfId="98" priority="181" stopIfTrue="1">
      <formula>$I$7=6</formula>
    </cfRule>
  </conditionalFormatting>
  <conditionalFormatting sqref="W36">
    <cfRule type="cellIs" dxfId="97" priority="182" stopIfTrue="1" operator="notEqual">
      <formula>AL22</formula>
    </cfRule>
    <cfRule type="expression" dxfId="96" priority="183" stopIfTrue="1">
      <formula>$I$7=7</formula>
    </cfRule>
  </conditionalFormatting>
  <conditionalFormatting sqref="X36">
    <cfRule type="cellIs" dxfId="95" priority="184" stopIfTrue="1" operator="notEqual">
      <formula>AK22</formula>
    </cfRule>
    <cfRule type="expression" dxfId="94" priority="185" stopIfTrue="1">
      <formula>$I$7=7</formula>
    </cfRule>
  </conditionalFormatting>
  <conditionalFormatting sqref="J36">
    <cfRule type="cellIs" dxfId="93" priority="132" stopIfTrue="1" operator="notEqual">
      <formula>AK8</formula>
    </cfRule>
    <cfRule type="expression" dxfId="92" priority="133" stopIfTrue="1">
      <formula>$I$7=15</formula>
    </cfRule>
  </conditionalFormatting>
  <conditionalFormatting sqref="I36">
    <cfRule type="cellIs" dxfId="91" priority="130" stopIfTrue="1" operator="notEqual">
      <formula>AL8</formula>
    </cfRule>
    <cfRule type="expression" dxfId="90" priority="131" stopIfTrue="1">
      <formula>$I$7=15</formula>
    </cfRule>
  </conditionalFormatting>
  <conditionalFormatting sqref="M7:AN7">
    <cfRule type="cellIs" dxfId="89" priority="88" stopIfTrue="1" operator="equal">
      <formula>2</formula>
    </cfRule>
    <cfRule type="cellIs" dxfId="88" priority="89" stopIfTrue="1" operator="equal">
      <formula>1</formula>
    </cfRule>
    <cfRule type="expression" dxfId="87" priority="90" stopIfTrue="1">
      <formula>M8+N8&lt;3</formula>
    </cfRule>
  </conditionalFormatting>
  <conditionalFormatting sqref="M9:AN9">
    <cfRule type="cellIs" dxfId="86" priority="85" stopIfTrue="1" operator="equal">
      <formula>2</formula>
    </cfRule>
    <cfRule type="cellIs" dxfId="85" priority="86" stopIfTrue="1" operator="equal">
      <formula>1</formula>
    </cfRule>
    <cfRule type="expression" dxfId="84" priority="87" stopIfTrue="1">
      <formula>M10+N10&lt;3</formula>
    </cfRule>
  </conditionalFormatting>
  <conditionalFormatting sqref="O11:AN11">
    <cfRule type="cellIs" dxfId="83" priority="82" stopIfTrue="1" operator="equal">
      <formula>2</formula>
    </cfRule>
    <cfRule type="cellIs" dxfId="82" priority="83" stopIfTrue="1" operator="equal">
      <formula>1</formula>
    </cfRule>
    <cfRule type="expression" dxfId="81" priority="84" stopIfTrue="1">
      <formula>O12+P12&lt;3</formula>
    </cfRule>
  </conditionalFormatting>
  <conditionalFormatting sqref="Q13:AN13">
    <cfRule type="cellIs" dxfId="80" priority="79" stopIfTrue="1" operator="equal">
      <formula>2</formula>
    </cfRule>
    <cfRule type="cellIs" dxfId="79" priority="80" stopIfTrue="1" operator="equal">
      <formula>1</formula>
    </cfRule>
    <cfRule type="expression" dxfId="78" priority="81" stopIfTrue="1">
      <formula>Q14+R14&lt;3</formula>
    </cfRule>
  </conditionalFormatting>
  <conditionalFormatting sqref="S15:AN15">
    <cfRule type="cellIs" dxfId="77" priority="76" stopIfTrue="1" operator="equal">
      <formula>2</formula>
    </cfRule>
    <cfRule type="cellIs" dxfId="76" priority="77" stopIfTrue="1" operator="equal">
      <formula>1</formula>
    </cfRule>
    <cfRule type="expression" dxfId="75" priority="78" stopIfTrue="1">
      <formula>S16+T16&lt;3</formula>
    </cfRule>
  </conditionalFormatting>
  <conditionalFormatting sqref="U17:AN17">
    <cfRule type="cellIs" dxfId="74" priority="73" stopIfTrue="1" operator="equal">
      <formula>2</formula>
    </cfRule>
    <cfRule type="cellIs" dxfId="73" priority="74" stopIfTrue="1" operator="equal">
      <formula>1</formula>
    </cfRule>
    <cfRule type="expression" dxfId="72" priority="75" stopIfTrue="1">
      <formula>U18+V18&lt;3</formula>
    </cfRule>
  </conditionalFormatting>
  <conditionalFormatting sqref="W19:AN19">
    <cfRule type="cellIs" dxfId="71" priority="70" stopIfTrue="1" operator="equal">
      <formula>2</formula>
    </cfRule>
    <cfRule type="cellIs" dxfId="70" priority="71" stopIfTrue="1" operator="equal">
      <formula>1</formula>
    </cfRule>
    <cfRule type="expression" dxfId="69" priority="72" stopIfTrue="1">
      <formula>W20+X20&lt;3</formula>
    </cfRule>
  </conditionalFormatting>
  <conditionalFormatting sqref="Y21:AN21">
    <cfRule type="cellIs" dxfId="68" priority="67" stopIfTrue="1" operator="equal">
      <formula>2</formula>
    </cfRule>
    <cfRule type="cellIs" dxfId="67" priority="68" stopIfTrue="1" operator="equal">
      <formula>1</formula>
    </cfRule>
    <cfRule type="expression" dxfId="66" priority="69" stopIfTrue="1">
      <formula>Y22+Z22&lt;3</formula>
    </cfRule>
  </conditionalFormatting>
  <conditionalFormatting sqref="AA23:AN23">
    <cfRule type="cellIs" dxfId="65" priority="64" stopIfTrue="1" operator="equal">
      <formula>2</formula>
    </cfRule>
    <cfRule type="cellIs" dxfId="64" priority="65" stopIfTrue="1" operator="equal">
      <formula>1</formula>
    </cfRule>
    <cfRule type="expression" dxfId="63" priority="66" stopIfTrue="1">
      <formula>AA24+AB24&lt;3</formula>
    </cfRule>
  </conditionalFormatting>
  <conditionalFormatting sqref="AC25:AN25">
    <cfRule type="cellIs" dxfId="62" priority="61" stopIfTrue="1" operator="equal">
      <formula>2</formula>
    </cfRule>
    <cfRule type="cellIs" dxfId="61" priority="62" stopIfTrue="1" operator="equal">
      <formula>1</formula>
    </cfRule>
    <cfRule type="expression" dxfId="60" priority="63" stopIfTrue="1">
      <formula>AC26+AD26&lt;3</formula>
    </cfRule>
  </conditionalFormatting>
  <conditionalFormatting sqref="AE27:AN27">
    <cfRule type="cellIs" dxfId="59" priority="58" stopIfTrue="1" operator="equal">
      <formula>2</formula>
    </cfRule>
    <cfRule type="cellIs" dxfId="58" priority="59" stopIfTrue="1" operator="equal">
      <formula>1</formula>
    </cfRule>
    <cfRule type="expression" dxfId="57" priority="60" stopIfTrue="1">
      <formula>AE28+AF28&lt;3</formula>
    </cfRule>
  </conditionalFormatting>
  <conditionalFormatting sqref="AG29:AN29">
    <cfRule type="cellIs" dxfId="56" priority="55" stopIfTrue="1" operator="equal">
      <formula>2</formula>
    </cfRule>
    <cfRule type="cellIs" dxfId="55" priority="56" stopIfTrue="1" operator="equal">
      <formula>1</formula>
    </cfRule>
    <cfRule type="expression" dxfId="54" priority="57" stopIfTrue="1">
      <formula>AG30+AH30&lt;3</formula>
    </cfRule>
  </conditionalFormatting>
  <conditionalFormatting sqref="AI31:AN31">
    <cfRule type="cellIs" dxfId="53" priority="52" stopIfTrue="1" operator="equal">
      <formula>2</formula>
    </cfRule>
    <cfRule type="cellIs" dxfId="52" priority="53" stopIfTrue="1" operator="equal">
      <formula>1</formula>
    </cfRule>
    <cfRule type="expression" dxfId="51" priority="54" stopIfTrue="1">
      <formula>AI32+AJ32&lt;3</formula>
    </cfRule>
  </conditionalFormatting>
  <conditionalFormatting sqref="AK33:AN33">
    <cfRule type="cellIs" dxfId="50" priority="49" stopIfTrue="1" operator="equal">
      <formula>2</formula>
    </cfRule>
    <cfRule type="cellIs" dxfId="49" priority="50" stopIfTrue="1" operator="equal">
      <formula>1</formula>
    </cfRule>
    <cfRule type="expression" dxfId="48" priority="51" stopIfTrue="1">
      <formula>AK34+AL34&lt;3</formula>
    </cfRule>
  </conditionalFormatting>
  <conditionalFormatting sqref="AM35:AN35">
    <cfRule type="cellIs" dxfId="47" priority="46" stopIfTrue="1" operator="equal">
      <formula>2</formula>
    </cfRule>
    <cfRule type="cellIs" dxfId="46" priority="47" stopIfTrue="1" operator="equal">
      <formula>1</formula>
    </cfRule>
    <cfRule type="expression" dxfId="45" priority="48" stopIfTrue="1">
      <formula>AM36+AN36&lt;3</formula>
    </cfRule>
  </conditionalFormatting>
  <conditionalFormatting sqref="I37:AL37">
    <cfRule type="cellIs" dxfId="44" priority="43" stopIfTrue="1" operator="equal">
      <formula>2</formula>
    </cfRule>
    <cfRule type="cellIs" dxfId="43" priority="44" stopIfTrue="1" operator="equal">
      <formula>1</formula>
    </cfRule>
    <cfRule type="expression" dxfId="42" priority="45" stopIfTrue="1">
      <formula>I38+J38&lt;3</formula>
    </cfRule>
  </conditionalFormatting>
  <conditionalFormatting sqref="I35:AJ35">
    <cfRule type="cellIs" dxfId="41" priority="40" stopIfTrue="1" operator="equal">
      <formula>2</formula>
    </cfRule>
    <cfRule type="cellIs" dxfId="40" priority="41" stopIfTrue="1" operator="equal">
      <formula>1</formula>
    </cfRule>
    <cfRule type="expression" dxfId="39" priority="42" stopIfTrue="1">
      <formula>I36+J36&lt;3</formula>
    </cfRule>
  </conditionalFormatting>
  <conditionalFormatting sqref="I33:AH33">
    <cfRule type="cellIs" dxfId="38" priority="37" stopIfTrue="1" operator="equal">
      <formula>2</formula>
    </cfRule>
    <cfRule type="cellIs" dxfId="37" priority="38" stopIfTrue="1" operator="equal">
      <formula>1</formula>
    </cfRule>
    <cfRule type="expression" dxfId="36" priority="39" stopIfTrue="1">
      <formula>I34+J34&lt;3</formula>
    </cfRule>
  </conditionalFormatting>
  <conditionalFormatting sqref="I31:AF31">
    <cfRule type="cellIs" dxfId="35" priority="34" stopIfTrue="1" operator="equal">
      <formula>2</formula>
    </cfRule>
    <cfRule type="cellIs" dxfId="34" priority="35" stopIfTrue="1" operator="equal">
      <formula>1</formula>
    </cfRule>
    <cfRule type="expression" dxfId="33" priority="36" stopIfTrue="1">
      <formula>I32+J32&lt;3</formula>
    </cfRule>
  </conditionalFormatting>
  <conditionalFormatting sqref="I29:AD29">
    <cfRule type="cellIs" dxfId="32" priority="31" stopIfTrue="1" operator="equal">
      <formula>2</formula>
    </cfRule>
    <cfRule type="cellIs" dxfId="31" priority="32" stopIfTrue="1" operator="equal">
      <formula>1</formula>
    </cfRule>
    <cfRule type="expression" dxfId="30" priority="33" stopIfTrue="1">
      <formula>I30+J30&lt;3</formula>
    </cfRule>
  </conditionalFormatting>
  <conditionalFormatting sqref="I27:AB27">
    <cfRule type="cellIs" dxfId="29" priority="28" stopIfTrue="1" operator="equal">
      <formula>2</formula>
    </cfRule>
    <cfRule type="cellIs" dxfId="28" priority="29" stopIfTrue="1" operator="equal">
      <formula>1</formula>
    </cfRule>
    <cfRule type="expression" dxfId="27" priority="30" stopIfTrue="1">
      <formula>I28+J28&lt;3</formula>
    </cfRule>
  </conditionalFormatting>
  <conditionalFormatting sqref="I25:Z25">
    <cfRule type="cellIs" dxfId="26" priority="25" stopIfTrue="1" operator="equal">
      <formula>2</formula>
    </cfRule>
    <cfRule type="cellIs" dxfId="25" priority="26" stopIfTrue="1" operator="equal">
      <formula>1</formula>
    </cfRule>
    <cfRule type="expression" dxfId="24" priority="27" stopIfTrue="1">
      <formula>I26+J26&lt;3</formula>
    </cfRule>
  </conditionalFormatting>
  <conditionalFormatting sqref="I23:X23">
    <cfRule type="cellIs" dxfId="23" priority="22" stopIfTrue="1" operator="equal">
      <formula>2</formula>
    </cfRule>
    <cfRule type="cellIs" dxfId="22" priority="23" stopIfTrue="1" operator="equal">
      <formula>1</formula>
    </cfRule>
    <cfRule type="expression" dxfId="21" priority="24" stopIfTrue="1">
      <formula>I24+J24&lt;3</formula>
    </cfRule>
  </conditionalFormatting>
  <conditionalFormatting sqref="I21:V21">
    <cfRule type="cellIs" dxfId="20" priority="19" stopIfTrue="1" operator="equal">
      <formula>2</formula>
    </cfRule>
    <cfRule type="cellIs" dxfId="19" priority="20" stopIfTrue="1" operator="equal">
      <formula>1</formula>
    </cfRule>
    <cfRule type="expression" dxfId="18" priority="21" stopIfTrue="1">
      <formula>I22+J22&lt;3</formula>
    </cfRule>
  </conditionalFormatting>
  <conditionalFormatting sqref="I19:T19">
    <cfRule type="cellIs" dxfId="17" priority="16" stopIfTrue="1" operator="equal">
      <formula>2</formula>
    </cfRule>
    <cfRule type="cellIs" dxfId="16" priority="17" stopIfTrue="1" operator="equal">
      <formula>1</formula>
    </cfRule>
    <cfRule type="expression" dxfId="15" priority="18" stopIfTrue="1">
      <formula>I20+J20&lt;3</formula>
    </cfRule>
  </conditionalFormatting>
  <conditionalFormatting sqref="I17:R17">
    <cfRule type="cellIs" dxfId="14" priority="13" stopIfTrue="1" operator="equal">
      <formula>2</formula>
    </cfRule>
    <cfRule type="cellIs" dxfId="13" priority="14" stopIfTrue="1" operator="equal">
      <formula>1</formula>
    </cfRule>
    <cfRule type="expression" dxfId="12" priority="15" stopIfTrue="1">
      <formula>I18+J18&lt;3</formula>
    </cfRule>
  </conditionalFormatting>
  <conditionalFormatting sqref="I15:P15">
    <cfRule type="cellIs" dxfId="11" priority="10" stopIfTrue="1" operator="equal">
      <formula>2</formula>
    </cfRule>
    <cfRule type="cellIs" dxfId="10" priority="11" stopIfTrue="1" operator="equal">
      <formula>1</formula>
    </cfRule>
    <cfRule type="expression" dxfId="9" priority="12" stopIfTrue="1">
      <formula>I16+J16&lt;3</formula>
    </cfRule>
  </conditionalFormatting>
  <conditionalFormatting sqref="I13:N13">
    <cfRule type="cellIs" dxfId="8" priority="7" stopIfTrue="1" operator="equal">
      <formula>2</formula>
    </cfRule>
    <cfRule type="cellIs" dxfId="7" priority="8" stopIfTrue="1" operator="equal">
      <formula>1</formula>
    </cfRule>
    <cfRule type="expression" dxfId="6" priority="9" stopIfTrue="1">
      <formula>I14+J14&lt;3</formula>
    </cfRule>
  </conditionalFormatting>
  <conditionalFormatting sqref="I11:L11">
    <cfRule type="cellIs" dxfId="5" priority="4" stopIfTrue="1" operator="equal">
      <formula>2</formula>
    </cfRule>
    <cfRule type="cellIs" dxfId="4" priority="5" stopIfTrue="1" operator="equal">
      <formula>1</formula>
    </cfRule>
    <cfRule type="expression" dxfId="3" priority="6" stopIfTrue="1">
      <formula>I12+J12&lt;3</formula>
    </cfRule>
  </conditionalFormatting>
  <conditionalFormatting sqref="I9:J9">
    <cfRule type="cellIs" dxfId="2" priority="1" stopIfTrue="1" operator="equal">
      <formula>2</formula>
    </cfRule>
    <cfRule type="cellIs" dxfId="1" priority="2" stopIfTrue="1" operator="equal">
      <formula>1</formula>
    </cfRule>
    <cfRule type="expression" dxfId="0" priority="3" stopIfTrue="1">
      <formula>I10+J10&lt;3</formula>
    </cfRule>
  </conditionalFormatting>
  <pageMargins left="0.19685039370078741" right="0.19685039370078741" top="0.39370078740157483" bottom="0.2362204724409449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topLeftCell="A258" zoomScaleNormal="100" workbookViewId="0">
      <selection activeCell="F269" sqref="F269"/>
    </sheetView>
  </sheetViews>
  <sheetFormatPr defaultColWidth="9.140625" defaultRowHeight="15"/>
  <cols>
    <col min="1" max="1" width="3.7109375" style="14" customWidth="1"/>
    <col min="2" max="2" width="14.28515625" style="3" customWidth="1"/>
    <col min="3" max="3" width="3.5703125" style="3" customWidth="1"/>
    <col min="4" max="4" width="14.42578125" style="3" customWidth="1"/>
    <col min="5" max="5" width="3.5703125" style="16" customWidth="1"/>
    <col min="6" max="6" width="14.28515625" style="3" customWidth="1"/>
    <col min="7" max="7" width="3.7109375" style="3" customWidth="1"/>
    <col min="8" max="8" width="14.140625" style="3" customWidth="1"/>
    <col min="9" max="9" width="3.7109375" style="16" customWidth="1"/>
    <col min="10" max="10" width="14.140625" style="3" customWidth="1"/>
    <col min="11" max="11" width="3.7109375" style="3" customWidth="1"/>
    <col min="12" max="12" width="14.140625" style="3" customWidth="1"/>
    <col min="13" max="13" width="3.5703125" style="16" customWidth="1"/>
    <col min="14" max="14" width="14.42578125" style="3" customWidth="1"/>
    <col min="15" max="15" width="3.7109375" style="3" customWidth="1"/>
    <col min="16" max="16" width="14.5703125" style="3" customWidth="1"/>
    <col min="17" max="17" width="3.5703125" style="3" customWidth="1"/>
    <col min="18" max="16384" width="9.140625" style="3"/>
  </cols>
  <sheetData>
    <row r="1" spans="1:17" ht="21" customHeight="1">
      <c r="A1" s="173" t="str">
        <f>Tabula!AR1</f>
        <v>Gada spēlētājs</v>
      </c>
      <c r="B1" s="173"/>
      <c r="C1" s="173"/>
      <c r="D1" s="174"/>
      <c r="E1" s="173" t="str">
        <f>Tabula!AR1</f>
        <v>Gada spēlētājs</v>
      </c>
      <c r="F1" s="173"/>
      <c r="G1" s="173"/>
      <c r="H1" s="174"/>
      <c r="I1" s="173" t="str">
        <f>Tabula!AR1</f>
        <v>Gada spēlētājs</v>
      </c>
      <c r="J1" s="173"/>
      <c r="K1" s="173"/>
      <c r="L1" s="174"/>
      <c r="M1" s="173" t="str">
        <f>Tabula!AR1</f>
        <v>Gada spēlētājs</v>
      </c>
      <c r="N1" s="173"/>
      <c r="O1" s="173"/>
      <c r="P1" s="174"/>
    </row>
    <row r="2" spans="1:17" ht="18" customHeight="1">
      <c r="B2" s="171" t="s">
        <v>7</v>
      </c>
      <c r="C2" s="171"/>
      <c r="D2" s="172"/>
      <c r="F2" s="171" t="s">
        <v>119</v>
      </c>
      <c r="G2" s="171"/>
      <c r="H2" s="172"/>
      <c r="I2" s="25"/>
      <c r="J2" s="171" t="s">
        <v>8</v>
      </c>
      <c r="K2" s="171"/>
      <c r="L2" s="172"/>
      <c r="N2" s="171" t="s">
        <v>120</v>
      </c>
      <c r="O2" s="171"/>
      <c r="P2" s="171"/>
      <c r="Q2" s="64">
        <v>1</v>
      </c>
    </row>
    <row r="3" spans="1:17" s="77" customFormat="1" ht="27" customHeight="1">
      <c r="A3" s="71">
        <v>1</v>
      </c>
      <c r="B3" s="72" t="str">
        <f>Tabula!B7</f>
        <v>Trifonovs Nikolajs</v>
      </c>
      <c r="C3" s="73">
        <v>16</v>
      </c>
      <c r="D3" s="74" t="str">
        <f>Tabula!B37</f>
        <v>Kuzmins Arturs</v>
      </c>
      <c r="E3" s="75">
        <v>2</v>
      </c>
      <c r="F3" s="72" t="str">
        <f>Tabula!B9</f>
        <v>Lepist Mihkel</v>
      </c>
      <c r="G3" s="73">
        <v>15</v>
      </c>
      <c r="H3" s="74" t="str">
        <f>Tabula!B35</f>
        <v>Azeryer Vadim</v>
      </c>
      <c r="I3" s="76">
        <v>3</v>
      </c>
      <c r="J3" s="72" t="str">
        <f>Tabula!B11</f>
        <v>Jaunbruns Arnis</v>
      </c>
      <c r="K3" s="73">
        <v>14</v>
      </c>
      <c r="L3" s="74" t="str">
        <f>Tabula!B33</f>
        <v>Lepist Marek</v>
      </c>
      <c r="M3" s="75">
        <v>5</v>
      </c>
      <c r="N3" s="72" t="str">
        <f>Tabula!B15</f>
        <v>Locmels Imants</v>
      </c>
      <c r="O3" s="73">
        <v>12</v>
      </c>
      <c r="P3" s="72" t="str">
        <f>Tabula!B29</f>
        <v>Dmitrenko Andrey</v>
      </c>
    </row>
    <row r="4" spans="1:17" ht="24" customHeight="1">
      <c r="A4" s="15"/>
      <c r="B4" s="4" t="s">
        <v>0</v>
      </c>
      <c r="C4" s="12">
        <v>1</v>
      </c>
      <c r="D4" s="24"/>
      <c r="E4" s="21"/>
      <c r="F4" s="4" t="s">
        <v>0</v>
      </c>
      <c r="G4" s="12">
        <v>1</v>
      </c>
      <c r="H4" s="24"/>
      <c r="I4" s="26"/>
      <c r="J4" s="4" t="s">
        <v>0</v>
      </c>
      <c r="K4" s="12">
        <v>1</v>
      </c>
      <c r="L4" s="24"/>
      <c r="M4" s="22"/>
      <c r="N4" s="4" t="s">
        <v>0</v>
      </c>
      <c r="O4" s="12">
        <v>1</v>
      </c>
      <c r="P4" s="4"/>
    </row>
    <row r="5" spans="1:17" ht="24" customHeight="1">
      <c r="A5" s="15"/>
      <c r="B5" s="4"/>
      <c r="C5" s="12">
        <v>2</v>
      </c>
      <c r="D5" s="24" t="s">
        <v>0</v>
      </c>
      <c r="E5" s="21"/>
      <c r="F5" s="4"/>
      <c r="G5" s="12">
        <v>2</v>
      </c>
      <c r="H5" s="24" t="s">
        <v>0</v>
      </c>
      <c r="I5" s="26"/>
      <c r="J5" s="4"/>
      <c r="K5" s="12">
        <v>2</v>
      </c>
      <c r="L5" s="24" t="s">
        <v>0</v>
      </c>
      <c r="M5" s="22"/>
      <c r="N5" s="4"/>
      <c r="O5" s="12">
        <v>2</v>
      </c>
      <c r="P5" s="4" t="s">
        <v>0</v>
      </c>
    </row>
    <row r="6" spans="1:17" ht="24" customHeight="1">
      <c r="A6" s="15"/>
      <c r="B6" s="4" t="s">
        <v>0</v>
      </c>
      <c r="C6" s="12">
        <v>3</v>
      </c>
      <c r="D6" s="24"/>
      <c r="E6" s="21"/>
      <c r="F6" s="4" t="s">
        <v>0</v>
      </c>
      <c r="G6" s="12">
        <v>3</v>
      </c>
      <c r="H6" s="24"/>
      <c r="I6" s="26"/>
      <c r="J6" s="4" t="s">
        <v>0</v>
      </c>
      <c r="K6" s="12">
        <v>3</v>
      </c>
      <c r="L6" s="24"/>
      <c r="M6" s="22"/>
      <c r="N6" s="4" t="s">
        <v>0</v>
      </c>
      <c r="O6" s="12">
        <v>3</v>
      </c>
      <c r="P6" s="4"/>
    </row>
    <row r="7" spans="1:17" ht="24" customHeight="1">
      <c r="A7" s="15"/>
      <c r="B7" s="4"/>
      <c r="C7" s="12">
        <v>4</v>
      </c>
      <c r="D7" s="24" t="s">
        <v>0</v>
      </c>
      <c r="E7" s="21"/>
      <c r="F7" s="4"/>
      <c r="G7" s="12">
        <v>4</v>
      </c>
      <c r="H7" s="24" t="s">
        <v>0</v>
      </c>
      <c r="I7" s="26"/>
      <c r="J7" s="4"/>
      <c r="K7" s="12">
        <v>4</v>
      </c>
      <c r="L7" s="24" t="s">
        <v>0</v>
      </c>
      <c r="M7" s="22"/>
      <c r="N7" s="4"/>
      <c r="O7" s="12">
        <v>4</v>
      </c>
      <c r="P7" s="4" t="s">
        <v>0</v>
      </c>
    </row>
    <row r="8" spans="1:17" ht="24" customHeight="1">
      <c r="A8" s="15"/>
      <c r="B8" s="4" t="s">
        <v>0</v>
      </c>
      <c r="C8" s="12">
        <v>5</v>
      </c>
      <c r="D8" s="24"/>
      <c r="E8" s="21"/>
      <c r="F8" s="4" t="s">
        <v>0</v>
      </c>
      <c r="G8" s="12">
        <v>5</v>
      </c>
      <c r="H8" s="24"/>
      <c r="I8" s="26"/>
      <c r="J8" s="4" t="s">
        <v>0</v>
      </c>
      <c r="K8" s="12">
        <v>5</v>
      </c>
      <c r="L8" s="24"/>
      <c r="M8" s="22"/>
      <c r="N8" s="4" t="s">
        <v>0</v>
      </c>
      <c r="O8" s="12">
        <v>5</v>
      </c>
      <c r="P8" s="4"/>
    </row>
    <row r="9" spans="1:17" ht="24" customHeight="1">
      <c r="A9" s="15"/>
      <c r="B9" s="4"/>
      <c r="C9" s="12">
        <v>6</v>
      </c>
      <c r="D9" s="24" t="s">
        <v>0</v>
      </c>
      <c r="E9" s="21"/>
      <c r="F9" s="4"/>
      <c r="G9" s="12">
        <v>6</v>
      </c>
      <c r="H9" s="24" t="s">
        <v>0</v>
      </c>
      <c r="I9" s="26"/>
      <c r="J9" s="4"/>
      <c r="K9" s="12">
        <v>6</v>
      </c>
      <c r="L9" s="24" t="s">
        <v>0</v>
      </c>
      <c r="M9" s="22"/>
      <c r="N9" s="4"/>
      <c r="O9" s="12">
        <v>6</v>
      </c>
      <c r="P9" s="4" t="s">
        <v>0</v>
      </c>
    </row>
    <row r="10" spans="1:17" ht="24" customHeight="1">
      <c r="A10" s="15"/>
      <c r="B10" s="4"/>
      <c r="C10" s="12"/>
      <c r="D10" s="24"/>
      <c r="E10" s="21"/>
      <c r="F10" s="4"/>
      <c r="G10" s="12"/>
      <c r="H10" s="24"/>
      <c r="I10" s="26"/>
      <c r="J10" s="4"/>
      <c r="K10" s="12"/>
      <c r="L10" s="24"/>
      <c r="M10" s="22"/>
      <c r="N10" s="4"/>
      <c r="O10" s="12"/>
      <c r="P10" s="4"/>
    </row>
    <row r="11" spans="1:17" ht="81" customHeight="1">
      <c r="A11" s="173" t="str">
        <f>Tabula!AR1</f>
        <v>Gada spēlētājs</v>
      </c>
      <c r="B11" s="173"/>
      <c r="C11" s="173"/>
      <c r="D11" s="174"/>
      <c r="E11" s="173" t="str">
        <f>Tabula!AR1</f>
        <v>Gada spēlētājs</v>
      </c>
      <c r="F11" s="173"/>
      <c r="G11" s="173"/>
      <c r="H11" s="174"/>
      <c r="I11" s="173" t="str">
        <f>Tabula!AR1</f>
        <v>Gada spēlētājs</v>
      </c>
      <c r="J11" s="173"/>
      <c r="K11" s="173"/>
      <c r="L11" s="174"/>
      <c r="M11" s="173" t="str">
        <f>Tabula!AR1</f>
        <v>Gada spēlētājs</v>
      </c>
      <c r="N11" s="173"/>
      <c r="O11" s="173"/>
      <c r="P11" s="174"/>
    </row>
    <row r="12" spans="1:17" ht="18" customHeight="1">
      <c r="B12" s="171" t="s">
        <v>10</v>
      </c>
      <c r="C12" s="171"/>
      <c r="D12" s="172"/>
      <c r="E12" s="19"/>
      <c r="F12" s="171" t="s">
        <v>73</v>
      </c>
      <c r="G12" s="171"/>
      <c r="H12" s="172"/>
      <c r="I12" s="27"/>
      <c r="J12" s="171" t="s">
        <v>9</v>
      </c>
      <c r="K12" s="171"/>
      <c r="L12" s="172"/>
      <c r="M12" s="20"/>
      <c r="N12" s="171" t="s">
        <v>6</v>
      </c>
      <c r="O12" s="171"/>
      <c r="P12" s="171"/>
    </row>
    <row r="13" spans="1:17" s="77" customFormat="1" ht="27" customHeight="1">
      <c r="A13" s="71">
        <v>7</v>
      </c>
      <c r="B13" s="72" t="str">
        <f>Tabula!B19</f>
        <v>Pyshnij Jevgeniy</v>
      </c>
      <c r="C13" s="73">
        <v>10</v>
      </c>
      <c r="D13" s="74" t="str">
        <f>Tabula!B25</f>
        <v>Mererand Urmas</v>
      </c>
      <c r="E13" s="75">
        <v>6</v>
      </c>
      <c r="F13" s="72" t="str">
        <f>Tabula!B17</f>
        <v>Atslega Aigars</v>
      </c>
      <c r="G13" s="73">
        <v>11</v>
      </c>
      <c r="H13" s="74" t="str">
        <f>Tabula!B27</f>
        <v>Chumichev Oleg</v>
      </c>
      <c r="I13" s="76">
        <v>4</v>
      </c>
      <c r="J13" s="72" t="str">
        <f>Tabula!B13</f>
        <v>Liepins Guntars</v>
      </c>
      <c r="K13" s="73">
        <v>13</v>
      </c>
      <c r="L13" s="74" t="str">
        <f>Tabula!B31</f>
        <v>Caklis Imants</v>
      </c>
      <c r="M13" s="75">
        <v>8</v>
      </c>
      <c r="N13" s="72" t="str">
        <f>Tabula!B21</f>
        <v>Trees Guido</v>
      </c>
      <c r="O13" s="73">
        <v>9</v>
      </c>
      <c r="P13" s="72" t="str">
        <f>Tabula!B23</f>
        <v>Pumpins Aivars</v>
      </c>
    </row>
    <row r="14" spans="1:17" ht="24" customHeight="1">
      <c r="A14" s="12"/>
      <c r="B14" s="4" t="s">
        <v>0</v>
      </c>
      <c r="C14" s="12">
        <v>1</v>
      </c>
      <c r="D14" s="24"/>
      <c r="E14" s="21"/>
      <c r="F14" s="4" t="s">
        <v>0</v>
      </c>
      <c r="G14" s="12">
        <v>1</v>
      </c>
      <c r="H14" s="24"/>
      <c r="I14" s="26"/>
      <c r="J14" s="4" t="s">
        <v>0</v>
      </c>
      <c r="K14" s="12">
        <v>1</v>
      </c>
      <c r="L14" s="24"/>
      <c r="M14" s="22"/>
      <c r="N14" s="4" t="s">
        <v>0</v>
      </c>
      <c r="O14" s="12">
        <v>1</v>
      </c>
      <c r="P14" s="4"/>
    </row>
    <row r="15" spans="1:17" ht="24" customHeight="1">
      <c r="A15" s="12"/>
      <c r="B15" s="4"/>
      <c r="C15" s="12">
        <v>2</v>
      </c>
      <c r="D15" s="24" t="s">
        <v>0</v>
      </c>
      <c r="E15" s="21"/>
      <c r="F15" s="4"/>
      <c r="G15" s="12">
        <v>2</v>
      </c>
      <c r="H15" s="24" t="s">
        <v>0</v>
      </c>
      <c r="I15" s="26"/>
      <c r="J15" s="4"/>
      <c r="K15" s="12">
        <v>2</v>
      </c>
      <c r="L15" s="24" t="s">
        <v>0</v>
      </c>
      <c r="M15" s="22"/>
      <c r="N15" s="4"/>
      <c r="O15" s="12">
        <v>2</v>
      </c>
      <c r="P15" s="4" t="s">
        <v>0</v>
      </c>
    </row>
    <row r="16" spans="1:17" ht="24" customHeight="1">
      <c r="A16" s="12"/>
      <c r="B16" s="4" t="s">
        <v>0</v>
      </c>
      <c r="C16" s="12">
        <v>3</v>
      </c>
      <c r="D16" s="24"/>
      <c r="E16" s="21"/>
      <c r="F16" s="4" t="s">
        <v>0</v>
      </c>
      <c r="G16" s="12">
        <v>3</v>
      </c>
      <c r="H16" s="24"/>
      <c r="I16" s="26"/>
      <c r="J16" s="4" t="s">
        <v>0</v>
      </c>
      <c r="K16" s="12">
        <v>3</v>
      </c>
      <c r="L16" s="24"/>
      <c r="M16" s="22"/>
      <c r="N16" s="4" t="s">
        <v>0</v>
      </c>
      <c r="O16" s="12">
        <v>3</v>
      </c>
      <c r="P16" s="4"/>
    </row>
    <row r="17" spans="1:17" ht="24" customHeight="1">
      <c r="A17" s="12"/>
      <c r="B17" s="4"/>
      <c r="C17" s="12">
        <v>4</v>
      </c>
      <c r="D17" s="24" t="s">
        <v>0</v>
      </c>
      <c r="E17" s="21"/>
      <c r="F17" s="4"/>
      <c r="G17" s="12">
        <v>4</v>
      </c>
      <c r="H17" s="24" t="s">
        <v>0</v>
      </c>
      <c r="I17" s="26"/>
      <c r="J17" s="4"/>
      <c r="K17" s="12">
        <v>4</v>
      </c>
      <c r="L17" s="24" t="s">
        <v>0</v>
      </c>
      <c r="M17" s="22"/>
      <c r="N17" s="4"/>
      <c r="O17" s="12">
        <v>4</v>
      </c>
      <c r="P17" s="4" t="s">
        <v>0</v>
      </c>
    </row>
    <row r="18" spans="1:17" ht="24" customHeight="1">
      <c r="A18" s="12"/>
      <c r="B18" s="4" t="s">
        <v>0</v>
      </c>
      <c r="C18" s="12">
        <v>5</v>
      </c>
      <c r="D18" s="24"/>
      <c r="E18" s="21"/>
      <c r="F18" s="4" t="s">
        <v>0</v>
      </c>
      <c r="G18" s="12">
        <v>5</v>
      </c>
      <c r="H18" s="24"/>
      <c r="I18" s="26"/>
      <c r="J18" s="4" t="s">
        <v>0</v>
      </c>
      <c r="K18" s="12">
        <v>5</v>
      </c>
      <c r="L18" s="24"/>
      <c r="M18" s="22"/>
      <c r="N18" s="4" t="s">
        <v>0</v>
      </c>
      <c r="O18" s="12">
        <v>5</v>
      </c>
      <c r="P18" s="4"/>
    </row>
    <row r="19" spans="1:17" ht="24" customHeight="1">
      <c r="A19" s="12"/>
      <c r="B19" s="4"/>
      <c r="C19" s="12">
        <v>6</v>
      </c>
      <c r="D19" s="24" t="s">
        <v>0</v>
      </c>
      <c r="E19" s="21"/>
      <c r="F19" s="4"/>
      <c r="G19" s="12">
        <v>6</v>
      </c>
      <c r="H19" s="24" t="s">
        <v>0</v>
      </c>
      <c r="I19" s="26"/>
      <c r="J19" s="4"/>
      <c r="K19" s="12">
        <v>6</v>
      </c>
      <c r="L19" s="24" t="s">
        <v>0</v>
      </c>
      <c r="M19" s="22"/>
      <c r="N19" s="4"/>
      <c r="O19" s="12">
        <v>6</v>
      </c>
      <c r="P19" s="4" t="s">
        <v>0</v>
      </c>
    </row>
    <row r="20" spans="1:17" ht="24" customHeight="1">
      <c r="A20" s="12"/>
      <c r="B20" s="4"/>
      <c r="C20" s="12"/>
      <c r="D20" s="24"/>
      <c r="E20" s="21"/>
      <c r="F20" s="4"/>
      <c r="G20" s="12"/>
      <c r="H20" s="24"/>
      <c r="I20" s="26"/>
      <c r="J20" s="4"/>
      <c r="K20" s="12"/>
      <c r="L20" s="24"/>
      <c r="M20" s="22"/>
      <c r="N20" s="4"/>
      <c r="O20" s="12"/>
      <c r="P20" s="4"/>
    </row>
    <row r="21" spans="1:17" ht="21" customHeight="1">
      <c r="A21" s="173" t="str">
        <f>Tabula!AR1</f>
        <v>Gada spēlētājs</v>
      </c>
      <c r="B21" s="173"/>
      <c r="C21" s="173"/>
      <c r="D21" s="174"/>
      <c r="E21" s="173" t="str">
        <f>Tabula!AR1</f>
        <v>Gada spēlētājs</v>
      </c>
      <c r="F21" s="173"/>
      <c r="G21" s="173"/>
      <c r="H21" s="174"/>
      <c r="I21" s="173" t="str">
        <f>Tabula!AR1</f>
        <v>Gada spēlētājs</v>
      </c>
      <c r="J21" s="173"/>
      <c r="K21" s="173"/>
      <c r="L21" s="174"/>
      <c r="M21" s="173" t="str">
        <f>Tabula!AR1</f>
        <v>Gada spēlētājs</v>
      </c>
      <c r="N21" s="173"/>
      <c r="O21" s="173"/>
      <c r="P21" s="174"/>
    </row>
    <row r="22" spans="1:17" ht="18" customHeight="1">
      <c r="A22" s="18"/>
      <c r="B22" s="171" t="s">
        <v>12</v>
      </c>
      <c r="C22" s="171"/>
      <c r="D22" s="172"/>
      <c r="E22" s="19"/>
      <c r="F22" s="171" t="s">
        <v>13</v>
      </c>
      <c r="G22" s="171"/>
      <c r="H22" s="172"/>
      <c r="I22" s="27"/>
      <c r="J22" s="171" t="s">
        <v>15</v>
      </c>
      <c r="K22" s="171"/>
      <c r="L22" s="172"/>
      <c r="M22" s="20"/>
      <c r="N22" s="171" t="s">
        <v>16</v>
      </c>
      <c r="O22" s="171"/>
      <c r="P22" s="171"/>
      <c r="Q22" s="64">
        <v>2</v>
      </c>
    </row>
    <row r="23" spans="1:17" s="77" customFormat="1" ht="27" customHeight="1">
      <c r="A23" s="71">
        <v>12</v>
      </c>
      <c r="B23" s="72" t="str">
        <f>Tabula!B29</f>
        <v>Dmitrenko Andrey</v>
      </c>
      <c r="C23" s="73">
        <v>6</v>
      </c>
      <c r="D23" s="74" t="str">
        <f>Tabula!B17</f>
        <v>Atslega Aigars</v>
      </c>
      <c r="E23" s="75">
        <v>10</v>
      </c>
      <c r="F23" s="72" t="str">
        <f>Tabula!B25</f>
        <v>Mererand Urmas</v>
      </c>
      <c r="G23" s="73">
        <v>8</v>
      </c>
      <c r="H23" s="74" t="str">
        <f>Tabula!B21</f>
        <v>Trees Guido</v>
      </c>
      <c r="I23" s="76">
        <v>11</v>
      </c>
      <c r="J23" s="72" t="str">
        <f>Tabula!B27</f>
        <v>Chumichev Oleg</v>
      </c>
      <c r="K23" s="73">
        <v>7</v>
      </c>
      <c r="L23" s="74" t="str">
        <f>Tabula!B19</f>
        <v>Pyshnij Jevgeniy</v>
      </c>
      <c r="M23" s="75">
        <v>16</v>
      </c>
      <c r="N23" s="72" t="str">
        <f>Tabula!B37</f>
        <v>Kuzmins Arturs</v>
      </c>
      <c r="O23" s="73">
        <v>9</v>
      </c>
      <c r="P23" s="72" t="str">
        <f>Tabula!B23</f>
        <v>Pumpins Aivars</v>
      </c>
    </row>
    <row r="24" spans="1:17" ht="24" customHeight="1">
      <c r="A24" s="12"/>
      <c r="B24" s="4" t="s">
        <v>0</v>
      </c>
      <c r="C24" s="12">
        <v>1</v>
      </c>
      <c r="D24" s="24"/>
      <c r="E24" s="21"/>
      <c r="F24" s="4" t="s">
        <v>0</v>
      </c>
      <c r="G24" s="12">
        <v>1</v>
      </c>
      <c r="H24" s="24"/>
      <c r="I24" s="26"/>
      <c r="J24" s="4" t="s">
        <v>0</v>
      </c>
      <c r="K24" s="12">
        <v>1</v>
      </c>
      <c r="L24" s="24"/>
      <c r="M24" s="22"/>
      <c r="N24" s="4" t="s">
        <v>0</v>
      </c>
      <c r="O24" s="12">
        <v>1</v>
      </c>
      <c r="P24" s="4"/>
    </row>
    <row r="25" spans="1:17" ht="24" customHeight="1">
      <c r="A25" s="12"/>
      <c r="B25" s="4"/>
      <c r="C25" s="12">
        <v>2</v>
      </c>
      <c r="D25" s="24" t="s">
        <v>0</v>
      </c>
      <c r="E25" s="21"/>
      <c r="F25" s="4"/>
      <c r="G25" s="12">
        <v>2</v>
      </c>
      <c r="H25" s="24" t="s">
        <v>0</v>
      </c>
      <c r="I25" s="26"/>
      <c r="J25" s="4"/>
      <c r="K25" s="12">
        <v>2</v>
      </c>
      <c r="L25" s="24" t="s">
        <v>0</v>
      </c>
      <c r="M25" s="22"/>
      <c r="N25" s="4"/>
      <c r="O25" s="12">
        <v>2</v>
      </c>
      <c r="P25" s="4" t="s">
        <v>0</v>
      </c>
    </row>
    <row r="26" spans="1:17" ht="24" customHeight="1">
      <c r="A26" s="12"/>
      <c r="B26" s="4" t="s">
        <v>0</v>
      </c>
      <c r="C26" s="12">
        <v>3</v>
      </c>
      <c r="D26" s="24"/>
      <c r="E26" s="21"/>
      <c r="F26" s="4" t="s">
        <v>0</v>
      </c>
      <c r="G26" s="12">
        <v>3</v>
      </c>
      <c r="H26" s="24"/>
      <c r="I26" s="26"/>
      <c r="J26" s="4" t="s">
        <v>0</v>
      </c>
      <c r="K26" s="12">
        <v>3</v>
      </c>
      <c r="L26" s="24"/>
      <c r="M26" s="22"/>
      <c r="N26" s="4" t="s">
        <v>0</v>
      </c>
      <c r="O26" s="12">
        <v>3</v>
      </c>
      <c r="P26" s="4"/>
    </row>
    <row r="27" spans="1:17" ht="24" customHeight="1">
      <c r="A27" s="12"/>
      <c r="B27" s="4"/>
      <c r="C27" s="12">
        <v>4</v>
      </c>
      <c r="D27" s="24" t="s">
        <v>0</v>
      </c>
      <c r="E27" s="21"/>
      <c r="F27" s="4"/>
      <c r="G27" s="12">
        <v>4</v>
      </c>
      <c r="H27" s="24" t="s">
        <v>0</v>
      </c>
      <c r="I27" s="26"/>
      <c r="J27" s="4"/>
      <c r="K27" s="12">
        <v>4</v>
      </c>
      <c r="L27" s="24" t="s">
        <v>0</v>
      </c>
      <c r="M27" s="22"/>
      <c r="N27" s="4"/>
      <c r="O27" s="12">
        <v>4</v>
      </c>
      <c r="P27" s="4" t="s">
        <v>0</v>
      </c>
    </row>
    <row r="28" spans="1:17" ht="24" customHeight="1">
      <c r="A28" s="12"/>
      <c r="B28" s="4" t="s">
        <v>0</v>
      </c>
      <c r="C28" s="12">
        <v>5</v>
      </c>
      <c r="D28" s="24"/>
      <c r="E28" s="21"/>
      <c r="F28" s="4" t="s">
        <v>0</v>
      </c>
      <c r="G28" s="12">
        <v>5</v>
      </c>
      <c r="H28" s="24"/>
      <c r="I28" s="26"/>
      <c r="J28" s="4" t="s">
        <v>0</v>
      </c>
      <c r="K28" s="12">
        <v>5</v>
      </c>
      <c r="L28" s="24"/>
      <c r="M28" s="22"/>
      <c r="N28" s="4" t="s">
        <v>0</v>
      </c>
      <c r="O28" s="12">
        <v>5</v>
      </c>
      <c r="P28" s="4"/>
    </row>
    <row r="29" spans="1:17" ht="24" customHeight="1">
      <c r="A29" s="12"/>
      <c r="B29" s="4"/>
      <c r="C29" s="12">
        <v>6</v>
      </c>
      <c r="D29" s="24" t="s">
        <v>0</v>
      </c>
      <c r="E29" s="21"/>
      <c r="F29" s="4"/>
      <c r="G29" s="12">
        <v>6</v>
      </c>
      <c r="H29" s="24" t="s">
        <v>0</v>
      </c>
      <c r="I29" s="26"/>
      <c r="J29" s="4"/>
      <c r="K29" s="12">
        <v>6</v>
      </c>
      <c r="L29" s="24" t="s">
        <v>0</v>
      </c>
      <c r="M29" s="22"/>
      <c r="N29" s="4"/>
      <c r="O29" s="12">
        <v>6</v>
      </c>
      <c r="P29" s="4" t="s">
        <v>0</v>
      </c>
    </row>
    <row r="30" spans="1:17" ht="24" customHeight="1">
      <c r="A30" s="12"/>
      <c r="B30" s="4"/>
      <c r="C30" s="12"/>
      <c r="D30" s="24"/>
      <c r="E30" s="21"/>
      <c r="F30" s="4"/>
      <c r="G30" s="12"/>
      <c r="H30" s="24"/>
      <c r="I30" s="26"/>
      <c r="J30" s="4"/>
      <c r="K30" s="12"/>
      <c r="L30" s="24"/>
      <c r="M30" s="22"/>
      <c r="N30" s="4"/>
      <c r="O30" s="12"/>
      <c r="P30" s="4"/>
    </row>
    <row r="31" spans="1:17" ht="81" customHeight="1">
      <c r="A31" s="173" t="str">
        <f>Tabula!AR1</f>
        <v>Gada spēlētājs</v>
      </c>
      <c r="B31" s="173"/>
      <c r="C31" s="173"/>
      <c r="D31" s="174"/>
      <c r="E31" s="173" t="str">
        <f>Tabula!AR1</f>
        <v>Gada spēlētājs</v>
      </c>
      <c r="F31" s="173"/>
      <c r="G31" s="173"/>
      <c r="H31" s="174"/>
      <c r="I31" s="173" t="str">
        <f>Tabula!AR1</f>
        <v>Gada spēlētājs</v>
      </c>
      <c r="J31" s="173"/>
      <c r="K31" s="173"/>
      <c r="L31" s="174"/>
      <c r="M31" s="173" t="str">
        <f>Tabula!AR1</f>
        <v>Gada spēlētājs</v>
      </c>
      <c r="N31" s="173"/>
      <c r="O31" s="173"/>
      <c r="P31" s="174"/>
    </row>
    <row r="32" spans="1:17" ht="18" customHeight="1">
      <c r="A32" s="18"/>
      <c r="B32" s="171" t="s">
        <v>14</v>
      </c>
      <c r="C32" s="171"/>
      <c r="D32" s="172"/>
      <c r="E32" s="19"/>
      <c r="F32" s="171" t="s">
        <v>74</v>
      </c>
      <c r="G32" s="171"/>
      <c r="H32" s="172"/>
      <c r="I32" s="27"/>
      <c r="J32" s="171" t="s">
        <v>11</v>
      </c>
      <c r="K32" s="171"/>
      <c r="L32" s="172"/>
      <c r="M32" s="20"/>
      <c r="N32" s="171" t="s">
        <v>17</v>
      </c>
      <c r="O32" s="171"/>
      <c r="P32" s="171"/>
    </row>
    <row r="33" spans="1:17" s="77" customFormat="1" ht="27" customHeight="1">
      <c r="A33" s="71">
        <v>13</v>
      </c>
      <c r="B33" s="72" t="str">
        <f>Tabula!B31</f>
        <v>Caklis Imants</v>
      </c>
      <c r="C33" s="73">
        <v>5</v>
      </c>
      <c r="D33" s="74" t="str">
        <f>Tabula!B15</f>
        <v>Locmels Imants</v>
      </c>
      <c r="E33" s="75">
        <v>1</v>
      </c>
      <c r="F33" s="72" t="str">
        <f>Tabula!B7</f>
        <v>Trifonovs Nikolajs</v>
      </c>
      <c r="G33" s="73">
        <v>2</v>
      </c>
      <c r="H33" s="74" t="str">
        <f>Tabula!B9</f>
        <v>Lepist Mihkel</v>
      </c>
      <c r="I33" s="76">
        <v>15</v>
      </c>
      <c r="J33" s="72" t="str">
        <f>Tabula!B35</f>
        <v>Azeryer Vadim</v>
      </c>
      <c r="K33" s="73">
        <v>3</v>
      </c>
      <c r="L33" s="74" t="str">
        <f>Tabula!B11</f>
        <v>Jaunbruns Arnis</v>
      </c>
      <c r="M33" s="75">
        <v>14</v>
      </c>
      <c r="N33" s="72" t="str">
        <f>Tabula!B33</f>
        <v>Lepist Marek</v>
      </c>
      <c r="O33" s="73">
        <v>4</v>
      </c>
      <c r="P33" s="72" t="str">
        <f>Tabula!B13</f>
        <v>Liepins Guntars</v>
      </c>
    </row>
    <row r="34" spans="1:17" ht="24" customHeight="1">
      <c r="A34" s="12"/>
      <c r="B34" s="4" t="s">
        <v>0</v>
      </c>
      <c r="C34" s="12">
        <v>1</v>
      </c>
      <c r="D34" s="24"/>
      <c r="E34" s="22"/>
      <c r="F34" s="4" t="s">
        <v>0</v>
      </c>
      <c r="G34" s="12">
        <v>1</v>
      </c>
      <c r="H34" s="24"/>
      <c r="I34" s="26"/>
      <c r="J34" s="4" t="s">
        <v>0</v>
      </c>
      <c r="K34" s="12">
        <v>1</v>
      </c>
      <c r="L34" s="24"/>
      <c r="M34" s="22"/>
      <c r="N34" s="4" t="s">
        <v>0</v>
      </c>
      <c r="O34" s="12">
        <v>1</v>
      </c>
      <c r="P34" s="4"/>
    </row>
    <row r="35" spans="1:17" ht="24" customHeight="1">
      <c r="A35" s="12"/>
      <c r="B35" s="4"/>
      <c r="C35" s="12">
        <v>2</v>
      </c>
      <c r="D35" s="24" t="s">
        <v>0</v>
      </c>
      <c r="E35" s="22"/>
      <c r="F35" s="4"/>
      <c r="G35" s="12">
        <v>2</v>
      </c>
      <c r="H35" s="24" t="s">
        <v>0</v>
      </c>
      <c r="I35" s="26"/>
      <c r="J35" s="4"/>
      <c r="K35" s="12">
        <v>2</v>
      </c>
      <c r="L35" s="24" t="s">
        <v>0</v>
      </c>
      <c r="M35" s="22"/>
      <c r="N35" s="4"/>
      <c r="O35" s="12">
        <v>2</v>
      </c>
      <c r="P35" s="4" t="s">
        <v>0</v>
      </c>
    </row>
    <row r="36" spans="1:17" ht="24" customHeight="1">
      <c r="A36" s="12"/>
      <c r="B36" s="4" t="s">
        <v>0</v>
      </c>
      <c r="C36" s="12">
        <v>3</v>
      </c>
      <c r="D36" s="24"/>
      <c r="E36" s="22"/>
      <c r="F36" s="4" t="s">
        <v>0</v>
      </c>
      <c r="G36" s="12">
        <v>3</v>
      </c>
      <c r="H36" s="24"/>
      <c r="I36" s="26"/>
      <c r="J36" s="4" t="s">
        <v>0</v>
      </c>
      <c r="K36" s="12">
        <v>3</v>
      </c>
      <c r="L36" s="24"/>
      <c r="M36" s="22"/>
      <c r="N36" s="4" t="s">
        <v>0</v>
      </c>
      <c r="O36" s="12">
        <v>3</v>
      </c>
      <c r="P36" s="4"/>
    </row>
    <row r="37" spans="1:17" ht="24.75" customHeight="1">
      <c r="A37" s="12"/>
      <c r="B37" s="4"/>
      <c r="C37" s="12">
        <v>4</v>
      </c>
      <c r="D37" s="24" t="s">
        <v>0</v>
      </c>
      <c r="E37" s="22"/>
      <c r="F37" s="4"/>
      <c r="G37" s="12">
        <v>4</v>
      </c>
      <c r="H37" s="24" t="s">
        <v>0</v>
      </c>
      <c r="I37" s="26"/>
      <c r="J37" s="4"/>
      <c r="K37" s="12">
        <v>4</v>
      </c>
      <c r="L37" s="24" t="s">
        <v>0</v>
      </c>
      <c r="M37" s="22"/>
      <c r="N37" s="4"/>
      <c r="O37" s="12">
        <v>4</v>
      </c>
      <c r="P37" s="4" t="s">
        <v>0</v>
      </c>
    </row>
    <row r="38" spans="1:17" ht="24" customHeight="1">
      <c r="A38" s="12"/>
      <c r="B38" s="4" t="s">
        <v>0</v>
      </c>
      <c r="C38" s="12">
        <v>5</v>
      </c>
      <c r="D38" s="24"/>
      <c r="E38" s="22"/>
      <c r="F38" s="4" t="s">
        <v>0</v>
      </c>
      <c r="G38" s="12">
        <v>5</v>
      </c>
      <c r="H38" s="24"/>
      <c r="I38" s="26"/>
      <c r="J38" s="4" t="s">
        <v>0</v>
      </c>
      <c r="K38" s="12">
        <v>5</v>
      </c>
      <c r="L38" s="24"/>
      <c r="M38" s="22"/>
      <c r="N38" s="4" t="s">
        <v>0</v>
      </c>
      <c r="O38" s="12">
        <v>5</v>
      </c>
      <c r="P38" s="4"/>
    </row>
    <row r="39" spans="1:17" ht="24" customHeight="1">
      <c r="A39" s="12"/>
      <c r="B39" s="4"/>
      <c r="C39" s="12">
        <v>6</v>
      </c>
      <c r="D39" s="24" t="s">
        <v>0</v>
      </c>
      <c r="E39" s="22"/>
      <c r="F39" s="4"/>
      <c r="G39" s="12">
        <v>6</v>
      </c>
      <c r="H39" s="24" t="s">
        <v>0</v>
      </c>
      <c r="I39" s="26"/>
      <c r="J39" s="4"/>
      <c r="K39" s="12">
        <v>6</v>
      </c>
      <c r="L39" s="24" t="s">
        <v>0</v>
      </c>
      <c r="M39" s="22"/>
      <c r="N39" s="4"/>
      <c r="O39" s="12">
        <v>6</v>
      </c>
      <c r="P39" s="4" t="s">
        <v>0</v>
      </c>
    </row>
    <row r="40" spans="1:17" ht="24" customHeight="1">
      <c r="A40" s="12"/>
      <c r="B40" s="4"/>
      <c r="C40" s="12"/>
      <c r="D40" s="24"/>
      <c r="E40" s="22"/>
      <c r="F40" s="4"/>
      <c r="G40" s="12"/>
      <c r="H40" s="24"/>
      <c r="I40" s="26"/>
      <c r="J40" s="4"/>
      <c r="K40" s="12"/>
      <c r="L40" s="24"/>
      <c r="M40" s="22"/>
      <c r="N40" s="4"/>
      <c r="O40" s="12"/>
      <c r="P40" s="4"/>
    </row>
    <row r="41" spans="1:17" ht="21" customHeight="1">
      <c r="A41" s="173" t="str">
        <f>Tabula!AR1</f>
        <v>Gada spēlētājs</v>
      </c>
      <c r="B41" s="173"/>
      <c r="C41" s="173"/>
      <c r="D41" s="174"/>
      <c r="E41" s="173" t="str">
        <f>Tabula!AR1</f>
        <v>Gada spēlētājs</v>
      </c>
      <c r="F41" s="173"/>
      <c r="G41" s="173"/>
      <c r="H41" s="174"/>
      <c r="I41" s="173" t="str">
        <f>Tabula!AR1</f>
        <v>Gada spēlētājs</v>
      </c>
      <c r="J41" s="173"/>
      <c r="K41" s="173"/>
      <c r="L41" s="174"/>
      <c r="M41" s="173" t="str">
        <f>Tabula!AR1</f>
        <v>Gada spēlētājs</v>
      </c>
      <c r="N41" s="173"/>
      <c r="O41" s="173"/>
      <c r="P41" s="174"/>
    </row>
    <row r="42" spans="1:17" ht="18" customHeight="1">
      <c r="A42" s="18"/>
      <c r="B42" s="171" t="s">
        <v>19</v>
      </c>
      <c r="C42" s="171"/>
      <c r="D42" s="172"/>
      <c r="E42" s="20"/>
      <c r="F42" s="171" t="s">
        <v>21</v>
      </c>
      <c r="G42" s="171"/>
      <c r="H42" s="172"/>
      <c r="I42" s="27"/>
      <c r="J42" s="171" t="s">
        <v>18</v>
      </c>
      <c r="K42" s="171"/>
      <c r="L42" s="172"/>
      <c r="M42" s="20"/>
      <c r="N42" s="171" t="s">
        <v>121</v>
      </c>
      <c r="O42" s="171"/>
      <c r="P42" s="171"/>
      <c r="Q42" s="64">
        <v>3</v>
      </c>
    </row>
    <row r="43" spans="1:17" s="77" customFormat="1" ht="27" customHeight="1">
      <c r="A43" s="71">
        <v>4</v>
      </c>
      <c r="B43" s="72" t="str">
        <f>Tabula!B13</f>
        <v>Liepins Guntars</v>
      </c>
      <c r="C43" s="73">
        <v>15</v>
      </c>
      <c r="D43" s="74" t="str">
        <f>Tabula!B35</f>
        <v>Azeryer Vadim</v>
      </c>
      <c r="E43" s="75">
        <v>3</v>
      </c>
      <c r="F43" s="72" t="str">
        <f>Tabula!B11</f>
        <v>Jaunbruns Arnis</v>
      </c>
      <c r="G43" s="73">
        <v>1</v>
      </c>
      <c r="H43" s="74" t="str">
        <f>Tabula!B7</f>
        <v>Trifonovs Nikolajs</v>
      </c>
      <c r="I43" s="76">
        <v>2</v>
      </c>
      <c r="J43" s="72" t="str">
        <f>Tabula!B9</f>
        <v>Lepist Mihkel</v>
      </c>
      <c r="K43" s="73">
        <v>16</v>
      </c>
      <c r="L43" s="74" t="str">
        <f>Tabula!B37</f>
        <v>Kuzmins Arturs</v>
      </c>
      <c r="M43" s="75">
        <v>6</v>
      </c>
      <c r="N43" s="72" t="str">
        <f>Tabula!B17</f>
        <v>Atslega Aigars</v>
      </c>
      <c r="O43" s="73">
        <v>13</v>
      </c>
      <c r="P43" s="72" t="str">
        <f>Tabula!B31</f>
        <v>Caklis Imants</v>
      </c>
    </row>
    <row r="44" spans="1:17" s="11" customFormat="1" ht="24" customHeight="1">
      <c r="A44" s="12"/>
      <c r="B44" s="4" t="s">
        <v>0</v>
      </c>
      <c r="C44" s="12">
        <v>1</v>
      </c>
      <c r="D44" s="24"/>
      <c r="E44" s="22"/>
      <c r="F44" s="4" t="s">
        <v>0</v>
      </c>
      <c r="G44" s="12">
        <v>1</v>
      </c>
      <c r="H44" s="24"/>
      <c r="I44" s="26"/>
      <c r="J44" s="4" t="s">
        <v>0</v>
      </c>
      <c r="K44" s="12">
        <v>1</v>
      </c>
      <c r="L44" s="24"/>
      <c r="M44" s="22"/>
      <c r="N44" s="4" t="s">
        <v>0</v>
      </c>
      <c r="O44" s="12">
        <v>1</v>
      </c>
      <c r="P44" s="4"/>
    </row>
    <row r="45" spans="1:17" ht="24" customHeight="1">
      <c r="A45" s="12"/>
      <c r="B45" s="4"/>
      <c r="C45" s="12">
        <v>2</v>
      </c>
      <c r="D45" s="24" t="s">
        <v>0</v>
      </c>
      <c r="E45" s="22"/>
      <c r="F45" s="4"/>
      <c r="G45" s="12">
        <v>2</v>
      </c>
      <c r="H45" s="24" t="s">
        <v>0</v>
      </c>
      <c r="I45" s="26"/>
      <c r="J45" s="4"/>
      <c r="K45" s="12">
        <v>2</v>
      </c>
      <c r="L45" s="24" t="s">
        <v>0</v>
      </c>
      <c r="M45" s="22"/>
      <c r="N45" s="4"/>
      <c r="O45" s="12">
        <v>2</v>
      </c>
      <c r="P45" s="4" t="s">
        <v>0</v>
      </c>
    </row>
    <row r="46" spans="1:17" ht="24" customHeight="1">
      <c r="A46" s="12"/>
      <c r="B46" s="4" t="s">
        <v>0</v>
      </c>
      <c r="C46" s="12">
        <v>3</v>
      </c>
      <c r="D46" s="24"/>
      <c r="E46" s="22"/>
      <c r="F46" s="4" t="s">
        <v>0</v>
      </c>
      <c r="G46" s="12">
        <v>3</v>
      </c>
      <c r="H46" s="24"/>
      <c r="I46" s="26"/>
      <c r="J46" s="4" t="s">
        <v>0</v>
      </c>
      <c r="K46" s="12">
        <v>3</v>
      </c>
      <c r="L46" s="24"/>
      <c r="M46" s="22"/>
      <c r="N46" s="4" t="s">
        <v>0</v>
      </c>
      <c r="O46" s="12">
        <v>3</v>
      </c>
      <c r="P46" s="4"/>
    </row>
    <row r="47" spans="1:17" ht="24" customHeight="1">
      <c r="A47" s="12"/>
      <c r="B47" s="4"/>
      <c r="C47" s="12">
        <v>4</v>
      </c>
      <c r="D47" s="24" t="s">
        <v>0</v>
      </c>
      <c r="E47" s="22"/>
      <c r="F47" s="4"/>
      <c r="G47" s="12">
        <v>4</v>
      </c>
      <c r="H47" s="24" t="s">
        <v>0</v>
      </c>
      <c r="I47" s="26"/>
      <c r="J47" s="4"/>
      <c r="K47" s="12">
        <v>4</v>
      </c>
      <c r="L47" s="24" t="s">
        <v>0</v>
      </c>
      <c r="M47" s="22"/>
      <c r="N47" s="4"/>
      <c r="O47" s="12">
        <v>4</v>
      </c>
      <c r="P47" s="4" t="s">
        <v>0</v>
      </c>
    </row>
    <row r="48" spans="1:17" ht="24" customHeight="1">
      <c r="A48" s="12"/>
      <c r="B48" s="4" t="s">
        <v>0</v>
      </c>
      <c r="C48" s="12">
        <v>5</v>
      </c>
      <c r="D48" s="24"/>
      <c r="E48" s="22"/>
      <c r="F48" s="4" t="s">
        <v>0</v>
      </c>
      <c r="G48" s="12">
        <v>5</v>
      </c>
      <c r="H48" s="24"/>
      <c r="I48" s="26"/>
      <c r="J48" s="4" t="s">
        <v>0</v>
      </c>
      <c r="K48" s="12">
        <v>5</v>
      </c>
      <c r="L48" s="24"/>
      <c r="M48" s="22"/>
      <c r="N48" s="4" t="s">
        <v>0</v>
      </c>
      <c r="O48" s="12">
        <v>5</v>
      </c>
      <c r="P48" s="4"/>
    </row>
    <row r="49" spans="1:17" ht="24" customHeight="1">
      <c r="A49" s="12"/>
      <c r="B49" s="4"/>
      <c r="C49" s="12">
        <v>6</v>
      </c>
      <c r="D49" s="24" t="s">
        <v>0</v>
      </c>
      <c r="E49" s="22"/>
      <c r="F49" s="4"/>
      <c r="G49" s="12">
        <v>6</v>
      </c>
      <c r="H49" s="24" t="s">
        <v>0</v>
      </c>
      <c r="I49" s="26"/>
      <c r="J49" s="4"/>
      <c r="K49" s="12">
        <v>6</v>
      </c>
      <c r="L49" s="24" t="s">
        <v>0</v>
      </c>
      <c r="M49" s="22"/>
      <c r="N49" s="4"/>
      <c r="O49" s="12">
        <v>6</v>
      </c>
      <c r="P49" s="4" t="s">
        <v>0</v>
      </c>
    </row>
    <row r="50" spans="1:17" ht="24" customHeight="1">
      <c r="A50" s="12"/>
      <c r="B50" s="4"/>
      <c r="C50" s="12"/>
      <c r="D50" s="24"/>
      <c r="E50" s="22"/>
      <c r="F50" s="4"/>
      <c r="G50" s="12"/>
      <c r="H50" s="24"/>
      <c r="I50" s="26"/>
      <c r="J50" s="4"/>
      <c r="K50" s="12"/>
      <c r="L50" s="24"/>
      <c r="M50" s="22"/>
      <c r="N50" s="4"/>
      <c r="O50" s="12"/>
      <c r="P50" s="4"/>
    </row>
    <row r="51" spans="1:17" ht="81" customHeight="1">
      <c r="A51" s="173" t="str">
        <f>Tabula!AR1</f>
        <v>Gada spēlētājs</v>
      </c>
      <c r="B51" s="173"/>
      <c r="C51" s="173"/>
      <c r="D51" s="174"/>
      <c r="E51" s="173" t="str">
        <f>Tabula!AR1</f>
        <v>Gada spēlētājs</v>
      </c>
      <c r="F51" s="173"/>
      <c r="G51" s="173"/>
      <c r="H51" s="174"/>
      <c r="I51" s="173" t="str">
        <f>Tabula!AR1</f>
        <v>Gada spēlētājs</v>
      </c>
      <c r="J51" s="173"/>
      <c r="K51" s="173"/>
      <c r="L51" s="174"/>
      <c r="M51" s="173" t="str">
        <f>Tabula!AR1</f>
        <v>Gada spēlētājs</v>
      </c>
      <c r="N51" s="173"/>
      <c r="O51" s="173"/>
      <c r="P51" s="174"/>
    </row>
    <row r="52" spans="1:17" ht="18" customHeight="1">
      <c r="A52" s="18"/>
      <c r="B52" s="171" t="s">
        <v>122</v>
      </c>
      <c r="C52" s="171"/>
      <c r="D52" s="172"/>
      <c r="E52" s="20"/>
      <c r="F52" s="171" t="s">
        <v>20</v>
      </c>
      <c r="G52" s="171"/>
      <c r="H52" s="172"/>
      <c r="I52" s="27"/>
      <c r="J52" s="171" t="s">
        <v>75</v>
      </c>
      <c r="K52" s="171"/>
      <c r="L52" s="172"/>
      <c r="M52" s="20"/>
      <c r="N52" s="171" t="s">
        <v>76</v>
      </c>
      <c r="O52" s="171"/>
      <c r="P52" s="171"/>
    </row>
    <row r="53" spans="1:17" s="77" customFormat="1" ht="27" customHeight="1">
      <c r="A53" s="71">
        <v>5</v>
      </c>
      <c r="B53" s="72" t="str">
        <f>Tabula!B15</f>
        <v>Locmels Imants</v>
      </c>
      <c r="C53" s="73">
        <v>14</v>
      </c>
      <c r="D53" s="74" t="str">
        <f>Tabula!B33</f>
        <v>Lepist Marek</v>
      </c>
      <c r="E53" s="75">
        <v>7</v>
      </c>
      <c r="F53" s="72" t="str">
        <f>Tabula!B19</f>
        <v>Pyshnij Jevgeniy</v>
      </c>
      <c r="G53" s="73">
        <v>12</v>
      </c>
      <c r="H53" s="74" t="str">
        <f>Tabula!B29</f>
        <v>Dmitrenko Andrey</v>
      </c>
      <c r="I53" s="76">
        <v>8</v>
      </c>
      <c r="J53" s="72" t="str">
        <f>Tabula!B21</f>
        <v>Trees Guido</v>
      </c>
      <c r="K53" s="73">
        <v>11</v>
      </c>
      <c r="L53" s="74" t="str">
        <f>Tabula!B27</f>
        <v>Chumichev Oleg</v>
      </c>
      <c r="M53" s="75">
        <v>9</v>
      </c>
      <c r="N53" s="72" t="str">
        <f>Tabula!B23</f>
        <v>Pumpins Aivars</v>
      </c>
      <c r="O53" s="73">
        <v>10</v>
      </c>
      <c r="P53" s="72" t="str">
        <f>Tabula!B25</f>
        <v>Mererand Urmas</v>
      </c>
    </row>
    <row r="54" spans="1:17" s="11" customFormat="1" ht="24" customHeight="1">
      <c r="A54" s="12"/>
      <c r="B54" s="4" t="s">
        <v>0</v>
      </c>
      <c r="C54" s="12">
        <v>1</v>
      </c>
      <c r="D54" s="24"/>
      <c r="E54" s="22"/>
      <c r="F54" s="4" t="s">
        <v>0</v>
      </c>
      <c r="G54" s="12">
        <v>1</v>
      </c>
      <c r="H54" s="24"/>
      <c r="I54" s="26"/>
      <c r="J54" s="4" t="s">
        <v>0</v>
      </c>
      <c r="K54" s="12">
        <v>1</v>
      </c>
      <c r="L54" s="24"/>
      <c r="M54" s="22"/>
      <c r="N54" s="4" t="s">
        <v>0</v>
      </c>
      <c r="O54" s="12">
        <v>1</v>
      </c>
      <c r="P54" s="4"/>
    </row>
    <row r="55" spans="1:17" ht="24" customHeight="1">
      <c r="A55" s="12"/>
      <c r="B55" s="4"/>
      <c r="C55" s="12">
        <v>2</v>
      </c>
      <c r="D55" s="24" t="s">
        <v>0</v>
      </c>
      <c r="E55" s="22"/>
      <c r="F55" s="4"/>
      <c r="G55" s="12">
        <v>2</v>
      </c>
      <c r="H55" s="24" t="s">
        <v>0</v>
      </c>
      <c r="I55" s="26"/>
      <c r="J55" s="4"/>
      <c r="K55" s="12">
        <v>2</v>
      </c>
      <c r="L55" s="24" t="s">
        <v>0</v>
      </c>
      <c r="M55" s="22"/>
      <c r="N55" s="4"/>
      <c r="O55" s="12">
        <v>2</v>
      </c>
      <c r="P55" s="4" t="s">
        <v>0</v>
      </c>
    </row>
    <row r="56" spans="1:17" ht="24" customHeight="1">
      <c r="A56" s="12"/>
      <c r="B56" s="4" t="s">
        <v>0</v>
      </c>
      <c r="C56" s="12">
        <v>3</v>
      </c>
      <c r="D56" s="24"/>
      <c r="E56" s="22"/>
      <c r="F56" s="4" t="s">
        <v>0</v>
      </c>
      <c r="G56" s="12">
        <v>3</v>
      </c>
      <c r="H56" s="24"/>
      <c r="I56" s="26"/>
      <c r="J56" s="4" t="s">
        <v>0</v>
      </c>
      <c r="K56" s="12">
        <v>3</v>
      </c>
      <c r="L56" s="24"/>
      <c r="M56" s="22"/>
      <c r="N56" s="4" t="s">
        <v>0</v>
      </c>
      <c r="O56" s="12">
        <v>3</v>
      </c>
      <c r="P56" s="4"/>
    </row>
    <row r="57" spans="1:17" ht="24" customHeight="1">
      <c r="A57" s="12"/>
      <c r="B57" s="4"/>
      <c r="C57" s="12">
        <v>4</v>
      </c>
      <c r="D57" s="24" t="s">
        <v>0</v>
      </c>
      <c r="E57" s="22"/>
      <c r="F57" s="4"/>
      <c r="G57" s="12">
        <v>4</v>
      </c>
      <c r="H57" s="24" t="s">
        <v>0</v>
      </c>
      <c r="I57" s="26"/>
      <c r="J57" s="4"/>
      <c r="K57" s="12">
        <v>4</v>
      </c>
      <c r="L57" s="24" t="s">
        <v>0</v>
      </c>
      <c r="M57" s="22"/>
      <c r="N57" s="4"/>
      <c r="O57" s="12">
        <v>4</v>
      </c>
      <c r="P57" s="4" t="s">
        <v>0</v>
      </c>
    </row>
    <row r="58" spans="1:17" ht="24" customHeight="1">
      <c r="A58" s="12"/>
      <c r="B58" s="4" t="s">
        <v>0</v>
      </c>
      <c r="C58" s="12">
        <v>5</v>
      </c>
      <c r="D58" s="24"/>
      <c r="E58" s="22"/>
      <c r="F58" s="4" t="s">
        <v>0</v>
      </c>
      <c r="G58" s="12">
        <v>5</v>
      </c>
      <c r="H58" s="24"/>
      <c r="I58" s="26"/>
      <c r="J58" s="4" t="s">
        <v>0</v>
      </c>
      <c r="K58" s="12">
        <v>5</v>
      </c>
      <c r="L58" s="24"/>
      <c r="M58" s="22"/>
      <c r="N58" s="4" t="s">
        <v>0</v>
      </c>
      <c r="O58" s="12">
        <v>5</v>
      </c>
      <c r="P58" s="4"/>
    </row>
    <row r="59" spans="1:17" ht="24" customHeight="1">
      <c r="A59" s="12"/>
      <c r="B59" s="4"/>
      <c r="C59" s="12">
        <v>6</v>
      </c>
      <c r="D59" s="24" t="s">
        <v>0</v>
      </c>
      <c r="E59" s="22"/>
      <c r="F59" s="4"/>
      <c r="G59" s="12">
        <v>6</v>
      </c>
      <c r="H59" s="24" t="s">
        <v>0</v>
      </c>
      <c r="I59" s="26"/>
      <c r="J59" s="4"/>
      <c r="K59" s="12">
        <v>6</v>
      </c>
      <c r="L59" s="24" t="s">
        <v>0</v>
      </c>
      <c r="M59" s="22"/>
      <c r="N59" s="4"/>
      <c r="O59" s="12">
        <v>6</v>
      </c>
      <c r="P59" s="4" t="s">
        <v>0</v>
      </c>
    </row>
    <row r="60" spans="1:17" ht="24" customHeight="1">
      <c r="A60" s="12"/>
      <c r="B60" s="4"/>
      <c r="C60" s="12"/>
      <c r="D60" s="24"/>
      <c r="E60" s="22"/>
      <c r="F60" s="4"/>
      <c r="G60" s="12"/>
      <c r="H60" s="24"/>
      <c r="I60" s="26"/>
      <c r="J60" s="4"/>
      <c r="K60" s="12"/>
      <c r="L60" s="24"/>
      <c r="M60" s="22"/>
      <c r="N60" s="4"/>
      <c r="O60" s="12"/>
      <c r="P60" s="4"/>
    </row>
    <row r="61" spans="1:17" ht="21" customHeight="1">
      <c r="A61" s="173" t="str">
        <f>Tabula!AR1</f>
        <v>Gada spēlētājs</v>
      </c>
      <c r="B61" s="173"/>
      <c r="C61" s="173"/>
      <c r="D61" s="174"/>
      <c r="E61" s="173" t="str">
        <f>Tabula!AR1</f>
        <v>Gada spēlētājs</v>
      </c>
      <c r="F61" s="173"/>
      <c r="G61" s="173"/>
      <c r="H61" s="174"/>
      <c r="I61" s="173" t="str">
        <f>Tabula!AR1</f>
        <v>Gada spēlētājs</v>
      </c>
      <c r="J61" s="173"/>
      <c r="K61" s="173"/>
      <c r="L61" s="174"/>
      <c r="M61" s="173" t="str">
        <f>Tabula!AR1</f>
        <v>Gada spēlētājs</v>
      </c>
      <c r="N61" s="173"/>
      <c r="O61" s="173"/>
      <c r="P61" s="174"/>
    </row>
    <row r="62" spans="1:17" ht="18" customHeight="1">
      <c r="A62" s="18"/>
      <c r="B62" s="171" t="s">
        <v>24</v>
      </c>
      <c r="C62" s="171"/>
      <c r="D62" s="172"/>
      <c r="E62" s="20"/>
      <c r="F62" s="171" t="s">
        <v>22</v>
      </c>
      <c r="G62" s="171"/>
      <c r="H62" s="172"/>
      <c r="I62" s="27"/>
      <c r="J62" s="171" t="s">
        <v>77</v>
      </c>
      <c r="K62" s="171"/>
      <c r="L62" s="172"/>
      <c r="M62" s="20"/>
      <c r="N62" s="171" t="s">
        <v>26</v>
      </c>
      <c r="O62" s="171"/>
      <c r="P62" s="171"/>
      <c r="Q62" s="64">
        <v>4</v>
      </c>
    </row>
    <row r="63" spans="1:17" s="77" customFormat="1" ht="27" customHeight="1">
      <c r="A63" s="71">
        <v>13</v>
      </c>
      <c r="B63" s="72" t="str">
        <f>Tabula!B31</f>
        <v>Caklis Imants</v>
      </c>
      <c r="C63" s="73">
        <v>7</v>
      </c>
      <c r="D63" s="74" t="str">
        <f>Tabula!B19</f>
        <v>Pyshnij Jevgeniy</v>
      </c>
      <c r="E63" s="75">
        <v>14</v>
      </c>
      <c r="F63" s="72" t="str">
        <f>Tabula!B33</f>
        <v>Lepist Marek</v>
      </c>
      <c r="G63" s="73">
        <v>6</v>
      </c>
      <c r="H63" s="74" t="str">
        <f>Tabula!B17</f>
        <v>Atslega Aigars</v>
      </c>
      <c r="I63" s="76">
        <v>15</v>
      </c>
      <c r="J63" s="72" t="str">
        <f>Tabula!B35</f>
        <v>Azeryer Vadim</v>
      </c>
      <c r="K63" s="73">
        <v>5</v>
      </c>
      <c r="L63" s="74" t="str">
        <f>Tabula!B15</f>
        <v>Locmels Imants</v>
      </c>
      <c r="M63" s="75">
        <v>16</v>
      </c>
      <c r="N63" s="72" t="str">
        <f>Tabula!B37</f>
        <v>Kuzmins Arturs</v>
      </c>
      <c r="O63" s="73">
        <v>10</v>
      </c>
      <c r="P63" s="72" t="str">
        <f>Tabula!B25</f>
        <v>Mererand Urmas</v>
      </c>
    </row>
    <row r="64" spans="1:17" s="11" customFormat="1" ht="24" customHeight="1">
      <c r="A64" s="12"/>
      <c r="B64" s="4" t="s">
        <v>0</v>
      </c>
      <c r="C64" s="12">
        <v>1</v>
      </c>
      <c r="D64" s="24"/>
      <c r="E64" s="22"/>
      <c r="F64" s="4" t="s">
        <v>0</v>
      </c>
      <c r="G64" s="12">
        <v>1</v>
      </c>
      <c r="H64" s="24"/>
      <c r="I64" s="26"/>
      <c r="J64" s="4" t="s">
        <v>0</v>
      </c>
      <c r="K64" s="12">
        <v>1</v>
      </c>
      <c r="L64" s="24"/>
      <c r="M64" s="22"/>
      <c r="N64" s="4" t="s">
        <v>0</v>
      </c>
      <c r="O64" s="12">
        <v>1</v>
      </c>
      <c r="P64" s="4"/>
    </row>
    <row r="65" spans="1:16" ht="24" customHeight="1">
      <c r="A65" s="12"/>
      <c r="B65" s="4"/>
      <c r="C65" s="12">
        <v>2</v>
      </c>
      <c r="D65" s="24" t="s">
        <v>0</v>
      </c>
      <c r="E65" s="22"/>
      <c r="F65" s="4"/>
      <c r="G65" s="12">
        <v>2</v>
      </c>
      <c r="H65" s="24" t="s">
        <v>0</v>
      </c>
      <c r="I65" s="26"/>
      <c r="J65" s="4"/>
      <c r="K65" s="12">
        <v>2</v>
      </c>
      <c r="L65" s="24" t="s">
        <v>0</v>
      </c>
      <c r="M65" s="22"/>
      <c r="N65" s="4"/>
      <c r="O65" s="12">
        <v>2</v>
      </c>
      <c r="P65" s="4" t="s">
        <v>0</v>
      </c>
    </row>
    <row r="66" spans="1:16" ht="24" customHeight="1">
      <c r="A66" s="12"/>
      <c r="B66" s="4" t="s">
        <v>0</v>
      </c>
      <c r="C66" s="12">
        <v>3</v>
      </c>
      <c r="D66" s="24"/>
      <c r="E66" s="22"/>
      <c r="F66" s="4" t="s">
        <v>0</v>
      </c>
      <c r="G66" s="12">
        <v>3</v>
      </c>
      <c r="H66" s="24"/>
      <c r="I66" s="26"/>
      <c r="J66" s="4" t="s">
        <v>0</v>
      </c>
      <c r="K66" s="12">
        <v>3</v>
      </c>
      <c r="L66" s="24"/>
      <c r="M66" s="22"/>
      <c r="N66" s="4" t="s">
        <v>0</v>
      </c>
      <c r="O66" s="12">
        <v>3</v>
      </c>
      <c r="P66" s="4"/>
    </row>
    <row r="67" spans="1:16" ht="24" customHeight="1">
      <c r="A67" s="12"/>
      <c r="B67" s="4"/>
      <c r="C67" s="12">
        <v>4</v>
      </c>
      <c r="D67" s="24" t="s">
        <v>0</v>
      </c>
      <c r="E67" s="22"/>
      <c r="F67" s="4"/>
      <c r="G67" s="12">
        <v>4</v>
      </c>
      <c r="H67" s="24" t="s">
        <v>0</v>
      </c>
      <c r="I67" s="26"/>
      <c r="J67" s="4"/>
      <c r="K67" s="12">
        <v>4</v>
      </c>
      <c r="L67" s="24" t="s">
        <v>0</v>
      </c>
      <c r="M67" s="22"/>
      <c r="N67" s="4"/>
      <c r="O67" s="12">
        <v>4</v>
      </c>
      <c r="P67" s="4" t="s">
        <v>0</v>
      </c>
    </row>
    <row r="68" spans="1:16" ht="24.75" customHeight="1">
      <c r="A68" s="12"/>
      <c r="B68" s="4" t="s">
        <v>0</v>
      </c>
      <c r="C68" s="12">
        <v>5</v>
      </c>
      <c r="D68" s="24"/>
      <c r="E68" s="22"/>
      <c r="F68" s="4" t="s">
        <v>0</v>
      </c>
      <c r="G68" s="12">
        <v>5</v>
      </c>
      <c r="H68" s="24"/>
      <c r="I68" s="26"/>
      <c r="J68" s="4" t="s">
        <v>0</v>
      </c>
      <c r="K68" s="12">
        <v>5</v>
      </c>
      <c r="L68" s="24"/>
      <c r="M68" s="22"/>
      <c r="N68" s="4" t="s">
        <v>0</v>
      </c>
      <c r="O68" s="12">
        <v>5</v>
      </c>
      <c r="P68" s="4"/>
    </row>
    <row r="69" spans="1:16" ht="24" customHeight="1">
      <c r="A69" s="12"/>
      <c r="B69" s="4"/>
      <c r="C69" s="12">
        <v>6</v>
      </c>
      <c r="D69" s="24" t="s">
        <v>0</v>
      </c>
      <c r="E69" s="22"/>
      <c r="F69" s="4"/>
      <c r="G69" s="12">
        <v>6</v>
      </c>
      <c r="H69" s="24" t="s">
        <v>0</v>
      </c>
      <c r="I69" s="26"/>
      <c r="J69" s="4"/>
      <c r="K69" s="12">
        <v>6</v>
      </c>
      <c r="L69" s="24" t="s">
        <v>0</v>
      </c>
      <c r="M69" s="22"/>
      <c r="N69" s="4"/>
      <c r="O69" s="12">
        <v>6</v>
      </c>
      <c r="P69" s="4" t="s">
        <v>0</v>
      </c>
    </row>
    <row r="70" spans="1:16" ht="24" customHeight="1">
      <c r="A70" s="12"/>
      <c r="B70" s="4"/>
      <c r="C70" s="12"/>
      <c r="D70" s="24"/>
      <c r="E70" s="22"/>
      <c r="F70" s="4"/>
      <c r="G70" s="12"/>
      <c r="H70" s="24"/>
      <c r="I70" s="26"/>
      <c r="J70" s="4"/>
      <c r="K70" s="12"/>
      <c r="L70" s="24"/>
      <c r="M70" s="22"/>
      <c r="N70" s="4"/>
      <c r="O70" s="12"/>
      <c r="P70" s="4"/>
    </row>
    <row r="71" spans="1:16" ht="81" customHeight="1">
      <c r="A71" s="173" t="str">
        <f>Tabula!AR1</f>
        <v>Gada spēlētājs</v>
      </c>
      <c r="B71" s="173"/>
      <c r="C71" s="173"/>
      <c r="D71" s="174"/>
      <c r="E71" s="173" t="str">
        <f>Tabula!AR1</f>
        <v>Gada spēlētājs</v>
      </c>
      <c r="F71" s="173"/>
      <c r="G71" s="173"/>
      <c r="H71" s="174"/>
      <c r="I71" s="173" t="str">
        <f>Tabula!AR1</f>
        <v>Gada spēlētājs</v>
      </c>
      <c r="J71" s="173"/>
      <c r="K71" s="173"/>
      <c r="L71" s="174"/>
      <c r="M71" s="173" t="str">
        <f>Tabula!AR1</f>
        <v>Gada spēlētājs</v>
      </c>
      <c r="N71" s="173"/>
      <c r="O71" s="173"/>
      <c r="P71" s="174"/>
    </row>
    <row r="72" spans="1:16" ht="18" customHeight="1">
      <c r="A72" s="18"/>
      <c r="B72" s="171" t="s">
        <v>27</v>
      </c>
      <c r="C72" s="171"/>
      <c r="D72" s="172"/>
      <c r="E72" s="20"/>
      <c r="F72" s="171" t="s">
        <v>23</v>
      </c>
      <c r="G72" s="171"/>
      <c r="H72" s="172"/>
      <c r="I72" s="27"/>
      <c r="J72" s="171" t="s">
        <v>25</v>
      </c>
      <c r="K72" s="171"/>
      <c r="L72" s="172"/>
      <c r="M72" s="20"/>
      <c r="N72" s="171" t="s">
        <v>28</v>
      </c>
      <c r="O72" s="171"/>
      <c r="P72" s="171"/>
    </row>
    <row r="73" spans="1:16" s="79" customFormat="1" ht="27" customHeight="1">
      <c r="A73" s="71">
        <v>11</v>
      </c>
      <c r="B73" s="72" t="str">
        <f>Tabula!B27</f>
        <v>Chumichev Oleg</v>
      </c>
      <c r="C73" s="73">
        <v>9</v>
      </c>
      <c r="D73" s="74" t="str">
        <f>Tabula!B23</f>
        <v>Pumpins Aivars</v>
      </c>
      <c r="E73" s="75">
        <v>1</v>
      </c>
      <c r="F73" s="72" t="str">
        <f>Tabula!B7</f>
        <v>Trifonovs Nikolajs</v>
      </c>
      <c r="G73" s="73">
        <v>4</v>
      </c>
      <c r="H73" s="74" t="str">
        <f>Tabula!B13</f>
        <v>Liepins Guntars</v>
      </c>
      <c r="I73" s="76">
        <v>12</v>
      </c>
      <c r="J73" s="72" t="str">
        <f>Tabula!B29</f>
        <v>Dmitrenko Andrey</v>
      </c>
      <c r="K73" s="73">
        <v>8</v>
      </c>
      <c r="L73" s="74" t="str">
        <f>Tabula!B21</f>
        <v>Trees Guido</v>
      </c>
      <c r="M73" s="75">
        <v>2</v>
      </c>
      <c r="N73" s="72" t="str">
        <f>Tabula!B9</f>
        <v>Lepist Mihkel</v>
      </c>
      <c r="O73" s="73">
        <v>3</v>
      </c>
      <c r="P73" s="72" t="str">
        <f>Tabula!B11</f>
        <v>Jaunbruns Arnis</v>
      </c>
    </row>
    <row r="74" spans="1:16" ht="24" customHeight="1">
      <c r="A74" s="18"/>
      <c r="B74" s="4" t="s">
        <v>0</v>
      </c>
      <c r="C74" s="12">
        <v>1</v>
      </c>
      <c r="D74" s="24"/>
      <c r="E74" s="22"/>
      <c r="F74" s="4" t="s">
        <v>0</v>
      </c>
      <c r="G74" s="12">
        <v>1</v>
      </c>
      <c r="H74" s="24"/>
      <c r="I74" s="26"/>
      <c r="J74" s="4" t="s">
        <v>0</v>
      </c>
      <c r="K74" s="12">
        <v>1</v>
      </c>
      <c r="L74" s="24"/>
      <c r="M74" s="22"/>
      <c r="N74" s="4" t="s">
        <v>0</v>
      </c>
      <c r="O74" s="12">
        <v>1</v>
      </c>
      <c r="P74" s="4"/>
    </row>
    <row r="75" spans="1:16" ht="24" customHeight="1">
      <c r="A75" s="18"/>
      <c r="B75" s="4"/>
      <c r="C75" s="12">
        <v>2</v>
      </c>
      <c r="D75" s="24" t="s">
        <v>0</v>
      </c>
      <c r="E75" s="22"/>
      <c r="F75" s="4"/>
      <c r="G75" s="12">
        <v>2</v>
      </c>
      <c r="H75" s="24" t="s">
        <v>0</v>
      </c>
      <c r="I75" s="26"/>
      <c r="J75" s="4"/>
      <c r="K75" s="12">
        <v>2</v>
      </c>
      <c r="L75" s="24" t="s">
        <v>0</v>
      </c>
      <c r="M75" s="22"/>
      <c r="N75" s="4"/>
      <c r="O75" s="12">
        <v>2</v>
      </c>
      <c r="P75" s="4" t="s">
        <v>0</v>
      </c>
    </row>
    <row r="76" spans="1:16" ht="24" customHeight="1">
      <c r="A76" s="18"/>
      <c r="B76" s="4" t="s">
        <v>0</v>
      </c>
      <c r="C76" s="12">
        <v>3</v>
      </c>
      <c r="D76" s="24"/>
      <c r="E76" s="22"/>
      <c r="F76" s="4" t="s">
        <v>0</v>
      </c>
      <c r="G76" s="12">
        <v>3</v>
      </c>
      <c r="H76" s="24"/>
      <c r="I76" s="26"/>
      <c r="J76" s="4" t="s">
        <v>0</v>
      </c>
      <c r="K76" s="12">
        <v>3</v>
      </c>
      <c r="L76" s="24"/>
      <c r="M76" s="22"/>
      <c r="N76" s="4" t="s">
        <v>0</v>
      </c>
      <c r="O76" s="12">
        <v>3</v>
      </c>
      <c r="P76" s="4"/>
    </row>
    <row r="77" spans="1:16" ht="24" customHeight="1">
      <c r="A77" s="18"/>
      <c r="B77" s="4"/>
      <c r="C77" s="12">
        <v>4</v>
      </c>
      <c r="D77" s="24" t="s">
        <v>0</v>
      </c>
      <c r="E77" s="22"/>
      <c r="F77" s="4"/>
      <c r="G77" s="12">
        <v>4</v>
      </c>
      <c r="H77" s="24" t="s">
        <v>0</v>
      </c>
      <c r="I77" s="26"/>
      <c r="J77" s="4"/>
      <c r="K77" s="12">
        <v>4</v>
      </c>
      <c r="L77" s="24" t="s">
        <v>0</v>
      </c>
      <c r="M77" s="22"/>
      <c r="N77" s="4"/>
      <c r="O77" s="12">
        <v>4</v>
      </c>
      <c r="P77" s="4" t="s">
        <v>0</v>
      </c>
    </row>
    <row r="78" spans="1:16" ht="24" customHeight="1">
      <c r="A78" s="18"/>
      <c r="B78" s="4" t="s">
        <v>0</v>
      </c>
      <c r="C78" s="12">
        <v>5</v>
      </c>
      <c r="D78" s="24"/>
      <c r="E78" s="22"/>
      <c r="F78" s="4" t="s">
        <v>0</v>
      </c>
      <c r="G78" s="12">
        <v>5</v>
      </c>
      <c r="H78" s="24"/>
      <c r="I78" s="26"/>
      <c r="J78" s="4" t="s">
        <v>0</v>
      </c>
      <c r="K78" s="12">
        <v>5</v>
      </c>
      <c r="L78" s="24"/>
      <c r="M78" s="22"/>
      <c r="N78" s="4" t="s">
        <v>0</v>
      </c>
      <c r="O78" s="12">
        <v>5</v>
      </c>
      <c r="P78" s="4"/>
    </row>
    <row r="79" spans="1:16" ht="24" customHeight="1">
      <c r="A79" s="18"/>
      <c r="B79" s="4"/>
      <c r="C79" s="12">
        <v>6</v>
      </c>
      <c r="D79" s="24" t="s">
        <v>0</v>
      </c>
      <c r="E79" s="22"/>
      <c r="F79" s="4"/>
      <c r="G79" s="12">
        <v>6</v>
      </c>
      <c r="H79" s="24" t="s">
        <v>0</v>
      </c>
      <c r="I79" s="26"/>
      <c r="J79" s="4"/>
      <c r="K79" s="12">
        <v>6</v>
      </c>
      <c r="L79" s="24" t="s">
        <v>0</v>
      </c>
      <c r="M79" s="22"/>
      <c r="N79" s="4"/>
      <c r="O79" s="12">
        <v>6</v>
      </c>
      <c r="P79" s="4" t="s">
        <v>0</v>
      </c>
    </row>
    <row r="80" spans="1:16" ht="24" customHeight="1">
      <c r="A80" s="18"/>
      <c r="B80" s="4"/>
      <c r="C80" s="12"/>
      <c r="D80" s="24"/>
      <c r="E80" s="22"/>
      <c r="F80" s="4"/>
      <c r="G80" s="12"/>
      <c r="H80" s="24"/>
      <c r="I80" s="26"/>
      <c r="J80" s="4"/>
      <c r="K80" s="12"/>
      <c r="L80" s="24"/>
      <c r="M80" s="22"/>
      <c r="N80" s="4"/>
      <c r="O80" s="12"/>
      <c r="P80" s="4"/>
    </row>
    <row r="81" spans="1:17" ht="21" customHeight="1">
      <c r="A81" s="173" t="str">
        <f>Tabula!AR1</f>
        <v>Gada spēlētājs</v>
      </c>
      <c r="B81" s="173"/>
      <c r="C81" s="173"/>
      <c r="D81" s="174"/>
      <c r="E81" s="173" t="str">
        <f>Tabula!AR1</f>
        <v>Gada spēlētājs</v>
      </c>
      <c r="F81" s="173"/>
      <c r="G81" s="173"/>
      <c r="H81" s="174"/>
      <c r="I81" s="173" t="str">
        <f>Tabula!AR1</f>
        <v>Gada spēlētājs</v>
      </c>
      <c r="J81" s="173"/>
      <c r="K81" s="173"/>
      <c r="L81" s="174"/>
      <c r="M81" s="173" t="str">
        <f>Tabula!AR1</f>
        <v>Gada spēlētājs</v>
      </c>
      <c r="N81" s="173"/>
      <c r="O81" s="173"/>
      <c r="P81" s="174"/>
    </row>
    <row r="82" spans="1:17" ht="18" customHeight="1">
      <c r="A82" s="18"/>
      <c r="B82" s="171" t="s">
        <v>78</v>
      </c>
      <c r="C82" s="171"/>
      <c r="D82" s="172"/>
      <c r="E82" s="20"/>
      <c r="F82" s="171" t="s">
        <v>34</v>
      </c>
      <c r="G82" s="171"/>
      <c r="H82" s="172"/>
      <c r="I82" s="27"/>
      <c r="J82" s="171" t="s">
        <v>33</v>
      </c>
      <c r="K82" s="171"/>
      <c r="L82" s="172"/>
      <c r="M82" s="20"/>
      <c r="N82" s="171" t="s">
        <v>35</v>
      </c>
      <c r="O82" s="171"/>
      <c r="P82" s="171"/>
      <c r="Q82" s="64">
        <v>5</v>
      </c>
    </row>
    <row r="83" spans="1:17" s="79" customFormat="1" ht="27" customHeight="1">
      <c r="A83" s="71">
        <v>8</v>
      </c>
      <c r="B83" s="72" t="str">
        <f>Tabula!B21</f>
        <v>Trees Guido</v>
      </c>
      <c r="C83" s="73">
        <v>13</v>
      </c>
      <c r="D83" s="74" t="str">
        <f>Tabula!B31</f>
        <v>Caklis Imants</v>
      </c>
      <c r="E83" s="75">
        <v>4</v>
      </c>
      <c r="F83" s="72" t="str">
        <f>Tabula!B13</f>
        <v>Liepins Guntars</v>
      </c>
      <c r="G83" s="73">
        <v>2</v>
      </c>
      <c r="H83" s="74" t="str">
        <f>Tabula!B9</f>
        <v>Lepist Mihkel</v>
      </c>
      <c r="I83" s="76">
        <v>5</v>
      </c>
      <c r="J83" s="72" t="str">
        <f>Tabula!B15</f>
        <v>Locmels Imants</v>
      </c>
      <c r="K83" s="73">
        <v>1</v>
      </c>
      <c r="L83" s="74" t="str">
        <f>Tabula!B7</f>
        <v>Trifonovs Nikolajs</v>
      </c>
      <c r="M83" s="75">
        <v>6</v>
      </c>
      <c r="N83" s="72" t="str">
        <f>Tabula!B17</f>
        <v>Atslega Aigars</v>
      </c>
      <c r="O83" s="73">
        <v>15</v>
      </c>
      <c r="P83" s="72" t="str">
        <f>Tabula!B35</f>
        <v>Azeryer Vadim</v>
      </c>
    </row>
    <row r="84" spans="1:17" ht="24" customHeight="1">
      <c r="A84" s="18"/>
      <c r="B84" s="4" t="s">
        <v>0</v>
      </c>
      <c r="C84" s="12">
        <v>1</v>
      </c>
      <c r="D84" s="24"/>
      <c r="E84" s="22"/>
      <c r="F84" s="4" t="s">
        <v>0</v>
      </c>
      <c r="G84" s="12">
        <v>1</v>
      </c>
      <c r="H84" s="24"/>
      <c r="I84" s="26"/>
      <c r="J84" s="4" t="s">
        <v>0</v>
      </c>
      <c r="K84" s="12">
        <v>1</v>
      </c>
      <c r="L84" s="24"/>
      <c r="M84" s="22"/>
      <c r="N84" s="4" t="s">
        <v>0</v>
      </c>
      <c r="O84" s="12">
        <v>1</v>
      </c>
      <c r="P84" s="4"/>
    </row>
    <row r="85" spans="1:17" ht="24" customHeight="1">
      <c r="A85" s="18"/>
      <c r="B85" s="4"/>
      <c r="C85" s="12">
        <v>2</v>
      </c>
      <c r="D85" s="24" t="s">
        <v>0</v>
      </c>
      <c r="E85" s="22"/>
      <c r="F85" s="4"/>
      <c r="G85" s="12">
        <v>2</v>
      </c>
      <c r="H85" s="24" t="s">
        <v>0</v>
      </c>
      <c r="I85" s="26"/>
      <c r="J85" s="4"/>
      <c r="K85" s="12">
        <v>2</v>
      </c>
      <c r="L85" s="24" t="s">
        <v>0</v>
      </c>
      <c r="M85" s="22"/>
      <c r="N85" s="4"/>
      <c r="O85" s="12">
        <v>2</v>
      </c>
      <c r="P85" s="4" t="s">
        <v>0</v>
      </c>
    </row>
    <row r="86" spans="1:17" ht="24" customHeight="1">
      <c r="A86" s="18"/>
      <c r="B86" s="4" t="s">
        <v>0</v>
      </c>
      <c r="C86" s="12">
        <v>3</v>
      </c>
      <c r="D86" s="24"/>
      <c r="E86" s="22"/>
      <c r="F86" s="4" t="s">
        <v>0</v>
      </c>
      <c r="G86" s="12">
        <v>3</v>
      </c>
      <c r="H86" s="24"/>
      <c r="I86" s="26"/>
      <c r="J86" s="4" t="s">
        <v>0</v>
      </c>
      <c r="K86" s="12">
        <v>3</v>
      </c>
      <c r="L86" s="24"/>
      <c r="M86" s="22"/>
      <c r="N86" s="4" t="s">
        <v>0</v>
      </c>
      <c r="O86" s="12">
        <v>3</v>
      </c>
      <c r="P86" s="4"/>
    </row>
    <row r="87" spans="1:17" ht="24" customHeight="1">
      <c r="A87" s="18"/>
      <c r="B87" s="4"/>
      <c r="C87" s="12">
        <v>4</v>
      </c>
      <c r="D87" s="24" t="s">
        <v>0</v>
      </c>
      <c r="E87" s="22"/>
      <c r="F87" s="4"/>
      <c r="G87" s="12">
        <v>4</v>
      </c>
      <c r="H87" s="24" t="s">
        <v>0</v>
      </c>
      <c r="I87" s="26"/>
      <c r="J87" s="4"/>
      <c r="K87" s="12">
        <v>4</v>
      </c>
      <c r="L87" s="24" t="s">
        <v>0</v>
      </c>
      <c r="M87" s="22"/>
      <c r="N87" s="4"/>
      <c r="O87" s="12">
        <v>4</v>
      </c>
      <c r="P87" s="4" t="s">
        <v>0</v>
      </c>
    </row>
    <row r="88" spans="1:17" ht="24" customHeight="1">
      <c r="A88" s="18"/>
      <c r="B88" s="4" t="s">
        <v>0</v>
      </c>
      <c r="C88" s="12">
        <v>5</v>
      </c>
      <c r="D88" s="24"/>
      <c r="E88" s="22"/>
      <c r="F88" s="4" t="s">
        <v>0</v>
      </c>
      <c r="G88" s="12">
        <v>5</v>
      </c>
      <c r="H88" s="24"/>
      <c r="I88" s="26"/>
      <c r="J88" s="4" t="s">
        <v>0</v>
      </c>
      <c r="K88" s="12">
        <v>5</v>
      </c>
      <c r="L88" s="24"/>
      <c r="M88" s="22"/>
      <c r="N88" s="4" t="s">
        <v>0</v>
      </c>
      <c r="O88" s="12">
        <v>5</v>
      </c>
      <c r="P88" s="4"/>
    </row>
    <row r="89" spans="1:17" ht="24" customHeight="1">
      <c r="A89" s="18"/>
      <c r="B89" s="4"/>
      <c r="C89" s="12">
        <v>6</v>
      </c>
      <c r="D89" s="24" t="s">
        <v>0</v>
      </c>
      <c r="E89" s="22"/>
      <c r="F89" s="4"/>
      <c r="G89" s="12">
        <v>6</v>
      </c>
      <c r="H89" s="24" t="s">
        <v>0</v>
      </c>
      <c r="I89" s="26"/>
      <c r="J89" s="4"/>
      <c r="K89" s="12">
        <v>6</v>
      </c>
      <c r="L89" s="24" t="s">
        <v>0</v>
      </c>
      <c r="M89" s="22"/>
      <c r="N89" s="4"/>
      <c r="O89" s="12">
        <v>6</v>
      </c>
      <c r="P89" s="4" t="s">
        <v>0</v>
      </c>
    </row>
    <row r="90" spans="1:17" ht="24" customHeight="1">
      <c r="A90" s="18"/>
      <c r="B90" s="4"/>
      <c r="C90" s="12"/>
      <c r="D90" s="24"/>
      <c r="E90" s="22"/>
      <c r="F90" s="4"/>
      <c r="G90" s="12"/>
      <c r="H90" s="24"/>
      <c r="I90" s="26"/>
      <c r="J90" s="4"/>
      <c r="K90" s="12"/>
      <c r="L90" s="24"/>
      <c r="M90" s="22"/>
      <c r="N90" s="4"/>
      <c r="O90" s="12"/>
      <c r="P90" s="4"/>
    </row>
    <row r="91" spans="1:17" ht="81" customHeight="1">
      <c r="A91" s="173" t="str">
        <f>Tabula!AR1</f>
        <v>Gada spēlētājs</v>
      </c>
      <c r="B91" s="173"/>
      <c r="C91" s="173"/>
      <c r="D91" s="174"/>
      <c r="E91" s="173" t="str">
        <f>Tabula!AR1</f>
        <v>Gada spēlētājs</v>
      </c>
      <c r="F91" s="173"/>
      <c r="G91" s="173"/>
      <c r="H91" s="174"/>
      <c r="I91" s="173" t="str">
        <f>Tabula!AR1</f>
        <v>Gada spēlētājs</v>
      </c>
      <c r="J91" s="173"/>
      <c r="K91" s="173"/>
      <c r="L91" s="174"/>
      <c r="M91" s="173" t="str">
        <f>Tabula!AR1</f>
        <v>Gada spēlētājs</v>
      </c>
      <c r="N91" s="173"/>
      <c r="O91" s="173"/>
      <c r="P91" s="174"/>
    </row>
    <row r="92" spans="1:17" ht="18" customHeight="1">
      <c r="A92" s="18"/>
      <c r="B92" s="171" t="s">
        <v>32</v>
      </c>
      <c r="C92" s="171"/>
      <c r="D92" s="172"/>
      <c r="E92" s="20"/>
      <c r="F92" s="171" t="s">
        <v>30</v>
      </c>
      <c r="G92" s="171"/>
      <c r="H92" s="172"/>
      <c r="I92" s="27"/>
      <c r="J92" s="171" t="s">
        <v>29</v>
      </c>
      <c r="K92" s="171"/>
      <c r="L92" s="172"/>
      <c r="M92" s="20"/>
      <c r="N92" s="171" t="s">
        <v>31</v>
      </c>
      <c r="O92" s="171"/>
      <c r="P92" s="171"/>
    </row>
    <row r="93" spans="1:17" s="79" customFormat="1" ht="27" customHeight="1">
      <c r="A93" s="71">
        <v>3</v>
      </c>
      <c r="B93" s="72" t="str">
        <f>Tabula!B11</f>
        <v>Jaunbruns Arnis</v>
      </c>
      <c r="C93" s="73">
        <v>16</v>
      </c>
      <c r="D93" s="74" t="str">
        <f>Tabula!B37</f>
        <v>Kuzmins Arturs</v>
      </c>
      <c r="E93" s="75">
        <v>7</v>
      </c>
      <c r="F93" s="72" t="str">
        <f>Tabula!B19</f>
        <v>Pyshnij Jevgeniy</v>
      </c>
      <c r="G93" s="73">
        <v>14</v>
      </c>
      <c r="H93" s="74" t="str">
        <f>Tabula!B33</f>
        <v>Lepist Marek</v>
      </c>
      <c r="I93" s="76">
        <v>9</v>
      </c>
      <c r="J93" s="72" t="str">
        <f>Tabula!B23</f>
        <v>Pumpins Aivars</v>
      </c>
      <c r="K93" s="73">
        <v>12</v>
      </c>
      <c r="L93" s="74" t="str">
        <f>Tabula!B29</f>
        <v>Dmitrenko Andrey</v>
      </c>
      <c r="M93" s="75">
        <v>10</v>
      </c>
      <c r="N93" s="72" t="str">
        <f>Tabula!B25</f>
        <v>Mererand Urmas</v>
      </c>
      <c r="O93" s="73">
        <v>11</v>
      </c>
      <c r="P93" s="72" t="str">
        <f>Tabula!B27</f>
        <v>Chumichev Oleg</v>
      </c>
    </row>
    <row r="94" spans="1:17" ht="24" customHeight="1">
      <c r="A94" s="18"/>
      <c r="B94" s="4" t="s">
        <v>0</v>
      </c>
      <c r="C94" s="12">
        <v>1</v>
      </c>
      <c r="D94" s="24"/>
      <c r="E94" s="22"/>
      <c r="F94" s="4" t="s">
        <v>0</v>
      </c>
      <c r="G94" s="12">
        <v>1</v>
      </c>
      <c r="H94" s="24"/>
      <c r="I94" s="26"/>
      <c r="J94" s="4" t="s">
        <v>0</v>
      </c>
      <c r="K94" s="12">
        <v>1</v>
      </c>
      <c r="L94" s="24"/>
      <c r="M94" s="22"/>
      <c r="N94" s="4" t="s">
        <v>0</v>
      </c>
      <c r="O94" s="12">
        <v>1</v>
      </c>
      <c r="P94" s="4"/>
    </row>
    <row r="95" spans="1:17" ht="24" customHeight="1">
      <c r="A95" s="18"/>
      <c r="B95" s="4"/>
      <c r="C95" s="12">
        <v>2</v>
      </c>
      <c r="D95" s="24" t="s">
        <v>0</v>
      </c>
      <c r="E95" s="22"/>
      <c r="F95" s="4"/>
      <c r="G95" s="12">
        <v>2</v>
      </c>
      <c r="H95" s="24" t="s">
        <v>0</v>
      </c>
      <c r="I95" s="26"/>
      <c r="J95" s="4"/>
      <c r="K95" s="12">
        <v>2</v>
      </c>
      <c r="L95" s="24" t="s">
        <v>0</v>
      </c>
      <c r="M95" s="22"/>
      <c r="N95" s="4"/>
      <c r="O95" s="12">
        <v>2</v>
      </c>
      <c r="P95" s="4" t="s">
        <v>0</v>
      </c>
    </row>
    <row r="96" spans="1:17" ht="24" customHeight="1">
      <c r="A96" s="18"/>
      <c r="B96" s="4" t="s">
        <v>0</v>
      </c>
      <c r="C96" s="12">
        <v>3</v>
      </c>
      <c r="D96" s="24"/>
      <c r="E96" s="22"/>
      <c r="F96" s="4" t="s">
        <v>0</v>
      </c>
      <c r="G96" s="12">
        <v>3</v>
      </c>
      <c r="H96" s="24"/>
      <c r="I96" s="26"/>
      <c r="J96" s="4" t="s">
        <v>0</v>
      </c>
      <c r="K96" s="12">
        <v>3</v>
      </c>
      <c r="L96" s="24"/>
      <c r="M96" s="22"/>
      <c r="N96" s="4" t="s">
        <v>0</v>
      </c>
      <c r="O96" s="12">
        <v>3</v>
      </c>
      <c r="P96" s="4"/>
    </row>
    <row r="97" spans="1:17" ht="24" customHeight="1">
      <c r="A97" s="18"/>
      <c r="B97" s="4"/>
      <c r="C97" s="12">
        <v>4</v>
      </c>
      <c r="D97" s="24" t="s">
        <v>0</v>
      </c>
      <c r="E97" s="22"/>
      <c r="F97" s="4"/>
      <c r="G97" s="12">
        <v>4</v>
      </c>
      <c r="H97" s="24" t="s">
        <v>0</v>
      </c>
      <c r="I97" s="26"/>
      <c r="J97" s="4"/>
      <c r="K97" s="12">
        <v>4</v>
      </c>
      <c r="L97" s="24" t="s">
        <v>0</v>
      </c>
      <c r="M97" s="22"/>
      <c r="N97" s="4"/>
      <c r="O97" s="12">
        <v>4</v>
      </c>
      <c r="P97" s="4" t="s">
        <v>0</v>
      </c>
    </row>
    <row r="98" spans="1:17" ht="24" customHeight="1">
      <c r="A98" s="18"/>
      <c r="B98" s="4" t="s">
        <v>0</v>
      </c>
      <c r="C98" s="12">
        <v>5</v>
      </c>
      <c r="D98" s="24"/>
      <c r="E98" s="22"/>
      <c r="F98" s="4" t="s">
        <v>0</v>
      </c>
      <c r="G98" s="12">
        <v>5</v>
      </c>
      <c r="H98" s="24"/>
      <c r="I98" s="26"/>
      <c r="J98" s="4" t="s">
        <v>0</v>
      </c>
      <c r="K98" s="12">
        <v>5</v>
      </c>
      <c r="L98" s="24"/>
      <c r="M98" s="22"/>
      <c r="N98" s="4" t="s">
        <v>0</v>
      </c>
      <c r="O98" s="12">
        <v>5</v>
      </c>
      <c r="P98" s="4"/>
    </row>
    <row r="99" spans="1:17" ht="24" customHeight="1">
      <c r="A99" s="18"/>
      <c r="B99" s="4"/>
      <c r="C99" s="12">
        <v>6</v>
      </c>
      <c r="D99" s="24" t="s">
        <v>0</v>
      </c>
      <c r="E99" s="22"/>
      <c r="F99" s="4"/>
      <c r="G99" s="12">
        <v>6</v>
      </c>
      <c r="H99" s="24" t="s">
        <v>0</v>
      </c>
      <c r="I99" s="26"/>
      <c r="J99" s="4"/>
      <c r="K99" s="12">
        <v>6</v>
      </c>
      <c r="L99" s="24" t="s">
        <v>0</v>
      </c>
      <c r="M99" s="22"/>
      <c r="N99" s="4"/>
      <c r="O99" s="12">
        <v>6</v>
      </c>
      <c r="P99" s="4" t="s">
        <v>0</v>
      </c>
    </row>
    <row r="100" spans="1:17" ht="24" customHeight="1">
      <c r="A100" s="18"/>
      <c r="B100" s="4"/>
      <c r="C100" s="12"/>
      <c r="D100" s="24"/>
      <c r="E100" s="22"/>
      <c r="F100" s="4"/>
      <c r="G100" s="12"/>
      <c r="H100" s="24"/>
      <c r="I100" s="26"/>
      <c r="J100" s="4"/>
      <c r="K100" s="12"/>
      <c r="L100" s="24"/>
      <c r="M100" s="22"/>
      <c r="N100" s="4"/>
      <c r="O100" s="12"/>
      <c r="P100" s="4"/>
    </row>
    <row r="101" spans="1:17" ht="21" customHeight="1">
      <c r="A101" s="173" t="str">
        <f>Tabula!AR1</f>
        <v>Gada spēlētājs</v>
      </c>
      <c r="B101" s="173"/>
      <c r="C101" s="173"/>
      <c r="D101" s="174"/>
      <c r="E101" s="173" t="str">
        <f>Tabula!AR1</f>
        <v>Gada spēlētājs</v>
      </c>
      <c r="F101" s="173"/>
      <c r="G101" s="173"/>
      <c r="H101" s="174"/>
      <c r="I101" s="173" t="str">
        <f>Tabula!AR1</f>
        <v>Gada spēlētājs</v>
      </c>
      <c r="J101" s="173"/>
      <c r="K101" s="173"/>
      <c r="L101" s="174"/>
      <c r="M101" s="173" t="str">
        <f>Tabula!AR1</f>
        <v>Gada spēlētājs</v>
      </c>
      <c r="N101" s="173"/>
      <c r="O101" s="173"/>
      <c r="P101" s="174"/>
    </row>
    <row r="102" spans="1:17" ht="18" customHeight="1">
      <c r="A102" s="18"/>
      <c r="B102" s="171" t="s">
        <v>123</v>
      </c>
      <c r="C102" s="171"/>
      <c r="D102" s="172"/>
      <c r="E102" s="20"/>
      <c r="F102" s="171" t="s">
        <v>124</v>
      </c>
      <c r="G102" s="171"/>
      <c r="H102" s="172"/>
      <c r="I102" s="27"/>
      <c r="J102" s="171" t="s">
        <v>125</v>
      </c>
      <c r="K102" s="171"/>
      <c r="L102" s="172"/>
      <c r="M102" s="20"/>
      <c r="N102" s="171" t="s">
        <v>39</v>
      </c>
      <c r="O102" s="171"/>
      <c r="P102" s="171"/>
      <c r="Q102" s="64">
        <v>6</v>
      </c>
    </row>
    <row r="103" spans="1:17" s="79" customFormat="1" ht="27" customHeight="1">
      <c r="A103" s="71">
        <v>1</v>
      </c>
      <c r="B103" s="72" t="str">
        <f>Tabula!B7</f>
        <v>Trifonovs Nikolajs</v>
      </c>
      <c r="C103" s="73">
        <v>6</v>
      </c>
      <c r="D103" s="80" t="str">
        <f>Tabula!B17</f>
        <v>Atslega Aigars</v>
      </c>
      <c r="E103" s="75">
        <v>12</v>
      </c>
      <c r="F103" s="72" t="str">
        <f>Tabula!B29</f>
        <v>Dmitrenko Andrey</v>
      </c>
      <c r="G103" s="73">
        <v>10</v>
      </c>
      <c r="H103" s="74" t="str">
        <f>Tabula!B25</f>
        <v>Mererand Urmas</v>
      </c>
      <c r="I103" s="76">
        <v>13</v>
      </c>
      <c r="J103" s="72" t="str">
        <f>Tabula!B31</f>
        <v>Caklis Imants</v>
      </c>
      <c r="K103" s="73">
        <v>9</v>
      </c>
      <c r="L103" s="80" t="str">
        <f>Tabula!B23</f>
        <v>Pumpins Aivars</v>
      </c>
      <c r="M103" s="75">
        <v>14</v>
      </c>
      <c r="N103" s="72" t="str">
        <f>Tabula!B33</f>
        <v>Lepist Marek</v>
      </c>
      <c r="O103" s="73">
        <v>8</v>
      </c>
      <c r="P103" s="72" t="str">
        <f>Tabula!B21</f>
        <v>Trees Guido</v>
      </c>
    </row>
    <row r="104" spans="1:17" ht="24" customHeight="1">
      <c r="A104" s="18"/>
      <c r="B104" s="4" t="s">
        <v>0</v>
      </c>
      <c r="C104" s="12">
        <v>1</v>
      </c>
      <c r="D104" s="24"/>
      <c r="E104" s="22"/>
      <c r="F104" s="4" t="s">
        <v>0</v>
      </c>
      <c r="G104" s="12">
        <v>1</v>
      </c>
      <c r="H104" s="24"/>
      <c r="I104" s="26"/>
      <c r="J104" s="4" t="s">
        <v>0</v>
      </c>
      <c r="K104" s="12">
        <v>1</v>
      </c>
      <c r="L104" s="24"/>
      <c r="M104" s="22"/>
      <c r="N104" s="4" t="s">
        <v>0</v>
      </c>
      <c r="O104" s="12">
        <v>1</v>
      </c>
      <c r="P104" s="4"/>
    </row>
    <row r="105" spans="1:17" ht="24" customHeight="1">
      <c r="A105" s="18"/>
      <c r="B105" s="4"/>
      <c r="C105" s="12">
        <v>2</v>
      </c>
      <c r="D105" s="24" t="s">
        <v>0</v>
      </c>
      <c r="E105" s="22"/>
      <c r="F105" s="4"/>
      <c r="G105" s="12">
        <v>2</v>
      </c>
      <c r="H105" s="24" t="s">
        <v>0</v>
      </c>
      <c r="I105" s="26"/>
      <c r="J105" s="4"/>
      <c r="K105" s="12">
        <v>2</v>
      </c>
      <c r="L105" s="24" t="s">
        <v>0</v>
      </c>
      <c r="M105" s="22"/>
      <c r="N105" s="4"/>
      <c r="O105" s="12">
        <v>2</v>
      </c>
      <c r="P105" s="4" t="s">
        <v>0</v>
      </c>
    </row>
    <row r="106" spans="1:17" ht="24" customHeight="1">
      <c r="A106" s="18"/>
      <c r="B106" s="4" t="s">
        <v>0</v>
      </c>
      <c r="C106" s="12">
        <v>3</v>
      </c>
      <c r="D106" s="24"/>
      <c r="E106" s="22"/>
      <c r="F106" s="4" t="s">
        <v>0</v>
      </c>
      <c r="G106" s="12">
        <v>3</v>
      </c>
      <c r="H106" s="24"/>
      <c r="I106" s="26"/>
      <c r="J106" s="4" t="s">
        <v>0</v>
      </c>
      <c r="K106" s="12">
        <v>3</v>
      </c>
      <c r="L106" s="24"/>
      <c r="M106" s="22"/>
      <c r="N106" s="4" t="s">
        <v>0</v>
      </c>
      <c r="O106" s="12">
        <v>3</v>
      </c>
      <c r="P106" s="4"/>
    </row>
    <row r="107" spans="1:17" ht="24" customHeight="1">
      <c r="A107" s="18"/>
      <c r="B107" s="4"/>
      <c r="C107" s="12">
        <v>4</v>
      </c>
      <c r="D107" s="24" t="s">
        <v>0</v>
      </c>
      <c r="E107" s="22"/>
      <c r="F107" s="4"/>
      <c r="G107" s="12">
        <v>4</v>
      </c>
      <c r="H107" s="24" t="s">
        <v>0</v>
      </c>
      <c r="I107" s="26"/>
      <c r="J107" s="4"/>
      <c r="K107" s="12">
        <v>4</v>
      </c>
      <c r="L107" s="24" t="s">
        <v>0</v>
      </c>
      <c r="M107" s="22"/>
      <c r="N107" s="4"/>
      <c r="O107" s="12">
        <v>4</v>
      </c>
      <c r="P107" s="4" t="s">
        <v>0</v>
      </c>
    </row>
    <row r="108" spans="1:17" ht="24" customHeight="1">
      <c r="A108" s="18"/>
      <c r="B108" s="4" t="s">
        <v>0</v>
      </c>
      <c r="C108" s="12">
        <v>5</v>
      </c>
      <c r="D108" s="24"/>
      <c r="E108" s="22"/>
      <c r="F108" s="4" t="s">
        <v>0</v>
      </c>
      <c r="G108" s="12">
        <v>5</v>
      </c>
      <c r="H108" s="24"/>
      <c r="I108" s="26"/>
      <c r="J108" s="4" t="s">
        <v>0</v>
      </c>
      <c r="K108" s="12">
        <v>5</v>
      </c>
      <c r="L108" s="24"/>
      <c r="M108" s="22"/>
      <c r="N108" s="4" t="s">
        <v>0</v>
      </c>
      <c r="O108" s="12">
        <v>5</v>
      </c>
      <c r="P108" s="4"/>
    </row>
    <row r="109" spans="1:17" ht="24" customHeight="1">
      <c r="A109" s="18"/>
      <c r="B109" s="4"/>
      <c r="C109" s="12">
        <v>6</v>
      </c>
      <c r="D109" s="24" t="s">
        <v>0</v>
      </c>
      <c r="E109" s="22"/>
      <c r="F109" s="4"/>
      <c r="G109" s="12">
        <v>6</v>
      </c>
      <c r="H109" s="24" t="s">
        <v>0</v>
      </c>
      <c r="I109" s="26"/>
      <c r="J109" s="4"/>
      <c r="K109" s="12">
        <v>6</v>
      </c>
      <c r="L109" s="24" t="s">
        <v>0</v>
      </c>
      <c r="M109" s="22"/>
      <c r="N109" s="4"/>
      <c r="O109" s="12">
        <v>6</v>
      </c>
      <c r="P109" s="4" t="s">
        <v>0</v>
      </c>
    </row>
    <row r="110" spans="1:17" ht="24" customHeight="1">
      <c r="A110" s="18"/>
      <c r="B110" s="4"/>
      <c r="C110" s="12"/>
      <c r="D110" s="24"/>
      <c r="E110" s="22"/>
      <c r="F110" s="4"/>
      <c r="G110" s="12"/>
      <c r="H110" s="24"/>
      <c r="I110" s="26"/>
      <c r="J110" s="4"/>
      <c r="K110" s="12"/>
      <c r="L110" s="24"/>
      <c r="M110" s="22"/>
      <c r="N110" s="4"/>
      <c r="O110" s="12"/>
      <c r="P110" s="4"/>
    </row>
    <row r="111" spans="1:17" ht="81" customHeight="1">
      <c r="A111" s="173" t="str">
        <f>Tabula!AR1</f>
        <v>Gada spēlētājs</v>
      </c>
      <c r="B111" s="173"/>
      <c r="C111" s="173"/>
      <c r="D111" s="174"/>
      <c r="E111" s="173" t="str">
        <f>Tabula!AR1</f>
        <v>Gada spēlētājs</v>
      </c>
      <c r="F111" s="173"/>
      <c r="G111" s="173"/>
      <c r="H111" s="174"/>
      <c r="I111" s="173" t="str">
        <f>Tabula!AR1</f>
        <v>Gada spēlētājs</v>
      </c>
      <c r="J111" s="173"/>
      <c r="K111" s="173"/>
      <c r="L111" s="174"/>
      <c r="M111" s="173" t="str">
        <f>Tabula!AR1</f>
        <v>Gada spēlētājs</v>
      </c>
      <c r="N111" s="173"/>
      <c r="O111" s="173"/>
      <c r="P111" s="174"/>
    </row>
    <row r="112" spans="1:17" ht="18" customHeight="1">
      <c r="A112" s="18"/>
      <c r="B112" s="171" t="s">
        <v>37</v>
      </c>
      <c r="C112" s="171"/>
      <c r="D112" s="172"/>
      <c r="E112" s="20"/>
      <c r="F112" s="171" t="s">
        <v>36</v>
      </c>
      <c r="G112" s="171"/>
      <c r="H112" s="172"/>
      <c r="I112" s="27"/>
      <c r="J112" s="171" t="s">
        <v>38</v>
      </c>
      <c r="K112" s="171"/>
      <c r="L112" s="172"/>
      <c r="M112" s="20"/>
      <c r="N112" s="171" t="s">
        <v>79</v>
      </c>
      <c r="O112" s="171"/>
      <c r="P112" s="171"/>
    </row>
    <row r="113" spans="1:17" s="79" customFormat="1" ht="27" customHeight="1">
      <c r="A113" s="71">
        <v>15</v>
      </c>
      <c r="B113" s="72" t="str">
        <f>Tabula!B35</f>
        <v>Azeryer Vadim</v>
      </c>
      <c r="C113" s="73">
        <v>7</v>
      </c>
      <c r="D113" s="74" t="str">
        <f>Tabula!B19</f>
        <v>Pyshnij Jevgeniy</v>
      </c>
      <c r="E113" s="75">
        <v>16</v>
      </c>
      <c r="F113" s="72" t="str">
        <f>Tabula!B37</f>
        <v>Kuzmins Arturs</v>
      </c>
      <c r="G113" s="73">
        <v>11</v>
      </c>
      <c r="H113" s="74" t="str">
        <f>Tabula!B27</f>
        <v>Chumichev Oleg</v>
      </c>
      <c r="I113" s="76">
        <v>2</v>
      </c>
      <c r="J113" s="72" t="str">
        <f>Tabula!B9</f>
        <v>Lepist Mihkel</v>
      </c>
      <c r="K113" s="73">
        <v>5</v>
      </c>
      <c r="L113" s="74" t="str">
        <f>Tabula!B15</f>
        <v>Locmels Imants</v>
      </c>
      <c r="M113" s="75">
        <v>3</v>
      </c>
      <c r="N113" s="72" t="str">
        <f>Tabula!B11</f>
        <v>Jaunbruns Arnis</v>
      </c>
      <c r="O113" s="73">
        <v>4</v>
      </c>
      <c r="P113" s="72" t="str">
        <f>Tabula!B13</f>
        <v>Liepins Guntars</v>
      </c>
    </row>
    <row r="114" spans="1:17" ht="24" customHeight="1">
      <c r="A114" s="18"/>
      <c r="B114" s="4" t="s">
        <v>0</v>
      </c>
      <c r="C114" s="12">
        <v>1</v>
      </c>
      <c r="D114" s="24"/>
      <c r="E114" s="22"/>
      <c r="F114" s="4" t="s">
        <v>0</v>
      </c>
      <c r="G114" s="12">
        <v>1</v>
      </c>
      <c r="H114" s="24"/>
      <c r="I114" s="26"/>
      <c r="J114" s="4" t="s">
        <v>0</v>
      </c>
      <c r="K114" s="12">
        <v>1</v>
      </c>
      <c r="L114" s="24"/>
      <c r="M114" s="22"/>
      <c r="N114" s="4" t="s">
        <v>0</v>
      </c>
      <c r="O114" s="12">
        <v>1</v>
      </c>
      <c r="P114" s="4"/>
    </row>
    <row r="115" spans="1:17" ht="24" customHeight="1">
      <c r="A115" s="18"/>
      <c r="B115" s="4"/>
      <c r="C115" s="12">
        <v>2</v>
      </c>
      <c r="D115" s="24" t="s">
        <v>0</v>
      </c>
      <c r="E115" s="22"/>
      <c r="F115" s="4"/>
      <c r="G115" s="12">
        <v>2</v>
      </c>
      <c r="H115" s="24" t="s">
        <v>0</v>
      </c>
      <c r="I115" s="26"/>
      <c r="J115" s="4"/>
      <c r="K115" s="12">
        <v>2</v>
      </c>
      <c r="L115" s="24" t="s">
        <v>0</v>
      </c>
      <c r="M115" s="22"/>
      <c r="N115" s="4"/>
      <c r="O115" s="12">
        <v>2</v>
      </c>
      <c r="P115" s="4" t="s">
        <v>0</v>
      </c>
    </row>
    <row r="116" spans="1:17" ht="24" customHeight="1">
      <c r="A116" s="18"/>
      <c r="B116" s="4" t="s">
        <v>0</v>
      </c>
      <c r="C116" s="12">
        <v>3</v>
      </c>
      <c r="D116" s="24"/>
      <c r="E116" s="22"/>
      <c r="F116" s="4" t="s">
        <v>0</v>
      </c>
      <c r="G116" s="12">
        <v>3</v>
      </c>
      <c r="H116" s="24"/>
      <c r="I116" s="26"/>
      <c r="J116" s="4" t="s">
        <v>0</v>
      </c>
      <c r="K116" s="12">
        <v>3</v>
      </c>
      <c r="L116" s="24"/>
      <c r="M116" s="22"/>
      <c r="N116" s="4" t="s">
        <v>0</v>
      </c>
      <c r="O116" s="12">
        <v>3</v>
      </c>
      <c r="P116" s="4"/>
    </row>
    <row r="117" spans="1:17" ht="24" customHeight="1">
      <c r="A117" s="18"/>
      <c r="B117" s="4"/>
      <c r="C117" s="12">
        <v>4</v>
      </c>
      <c r="D117" s="24" t="s">
        <v>0</v>
      </c>
      <c r="E117" s="22"/>
      <c r="F117" s="4"/>
      <c r="G117" s="12">
        <v>4</v>
      </c>
      <c r="H117" s="24" t="s">
        <v>0</v>
      </c>
      <c r="I117" s="26"/>
      <c r="J117" s="4"/>
      <c r="K117" s="12">
        <v>4</v>
      </c>
      <c r="L117" s="24" t="s">
        <v>0</v>
      </c>
      <c r="M117" s="22"/>
      <c r="N117" s="4"/>
      <c r="O117" s="12">
        <v>4</v>
      </c>
      <c r="P117" s="4" t="s">
        <v>0</v>
      </c>
    </row>
    <row r="118" spans="1:17" ht="24" customHeight="1">
      <c r="A118" s="18"/>
      <c r="B118" s="4" t="s">
        <v>0</v>
      </c>
      <c r="C118" s="12">
        <v>5</v>
      </c>
      <c r="D118" s="24"/>
      <c r="E118" s="22"/>
      <c r="F118" s="4" t="s">
        <v>0</v>
      </c>
      <c r="G118" s="12">
        <v>5</v>
      </c>
      <c r="H118" s="24"/>
      <c r="I118" s="26"/>
      <c r="J118" s="4" t="s">
        <v>0</v>
      </c>
      <c r="K118" s="12">
        <v>5</v>
      </c>
      <c r="L118" s="24"/>
      <c r="M118" s="22"/>
      <c r="N118" s="4" t="s">
        <v>0</v>
      </c>
      <c r="O118" s="12">
        <v>5</v>
      </c>
      <c r="P118" s="4"/>
    </row>
    <row r="119" spans="1:17" ht="24" customHeight="1">
      <c r="A119" s="18"/>
      <c r="B119" s="4"/>
      <c r="C119" s="12">
        <v>6</v>
      </c>
      <c r="D119" s="24" t="s">
        <v>0</v>
      </c>
      <c r="E119" s="22"/>
      <c r="F119" s="4"/>
      <c r="G119" s="12">
        <v>6</v>
      </c>
      <c r="H119" s="24" t="s">
        <v>0</v>
      </c>
      <c r="I119" s="26"/>
      <c r="J119" s="4"/>
      <c r="K119" s="12">
        <v>6</v>
      </c>
      <c r="L119" s="24" t="s">
        <v>0</v>
      </c>
      <c r="M119" s="22"/>
      <c r="N119" s="4"/>
      <c r="O119" s="12">
        <v>6</v>
      </c>
      <c r="P119" s="4" t="s">
        <v>0</v>
      </c>
    </row>
    <row r="120" spans="1:17" ht="24" customHeight="1">
      <c r="A120" s="18"/>
      <c r="B120" s="4"/>
      <c r="C120" s="12"/>
      <c r="D120" s="24"/>
      <c r="E120" s="22"/>
      <c r="F120" s="4"/>
      <c r="G120" s="12"/>
      <c r="H120" s="24"/>
      <c r="I120" s="26"/>
      <c r="J120" s="4"/>
      <c r="K120" s="12"/>
      <c r="L120" s="24"/>
      <c r="M120" s="22"/>
      <c r="N120" s="4"/>
      <c r="O120" s="12"/>
      <c r="P120" s="4"/>
    </row>
    <row r="121" spans="1:17" ht="21" customHeight="1">
      <c r="A121" s="173" t="str">
        <f>Tabula!AR1</f>
        <v>Gada spēlētājs</v>
      </c>
      <c r="B121" s="173"/>
      <c r="C121" s="173"/>
      <c r="D121" s="174"/>
      <c r="E121" s="173" t="str">
        <f>Tabula!AR1</f>
        <v>Gada spēlētājs</v>
      </c>
      <c r="F121" s="173"/>
      <c r="G121" s="173"/>
      <c r="H121" s="174"/>
      <c r="I121" s="173" t="str">
        <f>Tabula!AR1</f>
        <v>Gada spēlētājs</v>
      </c>
      <c r="J121" s="173"/>
      <c r="K121" s="173"/>
      <c r="L121" s="174"/>
      <c r="M121" s="173" t="str">
        <f>Tabula!AR1</f>
        <v>Gada spēlētājs</v>
      </c>
      <c r="N121" s="173"/>
      <c r="O121" s="173"/>
      <c r="P121" s="174"/>
    </row>
    <row r="122" spans="1:17" ht="18" customHeight="1">
      <c r="A122" s="18"/>
      <c r="B122" s="171" t="s">
        <v>42</v>
      </c>
      <c r="C122" s="171"/>
      <c r="D122" s="172"/>
      <c r="E122" s="20"/>
      <c r="F122" s="171" t="s">
        <v>40</v>
      </c>
      <c r="G122" s="171"/>
      <c r="H122" s="172"/>
      <c r="I122" s="27"/>
      <c r="J122" s="171" t="s">
        <v>43</v>
      </c>
      <c r="K122" s="171"/>
      <c r="L122" s="172"/>
      <c r="M122" s="20"/>
      <c r="N122" s="171" t="s">
        <v>81</v>
      </c>
      <c r="O122" s="171"/>
      <c r="P122" s="171"/>
      <c r="Q122" s="64">
        <v>7</v>
      </c>
    </row>
    <row r="123" spans="1:17" s="79" customFormat="1" ht="27" customHeight="1">
      <c r="A123" s="71">
        <v>10</v>
      </c>
      <c r="B123" s="72" t="str">
        <f>Tabula!B25</f>
        <v>Mererand Urmas</v>
      </c>
      <c r="C123" s="73">
        <v>13</v>
      </c>
      <c r="D123" s="74" t="str">
        <f>Tabula!B31</f>
        <v>Caklis Imants</v>
      </c>
      <c r="E123" s="75">
        <v>5</v>
      </c>
      <c r="F123" s="72" t="str">
        <f>Tabula!B15</f>
        <v>Locmels Imants</v>
      </c>
      <c r="G123" s="73">
        <v>3</v>
      </c>
      <c r="H123" s="74" t="str">
        <f>Tabula!B11</f>
        <v>Jaunbruns Arnis</v>
      </c>
      <c r="I123" s="76">
        <v>6</v>
      </c>
      <c r="J123" s="72" t="str">
        <f>Tabula!B17</f>
        <v>Atslega Aigars</v>
      </c>
      <c r="K123" s="73">
        <v>2</v>
      </c>
      <c r="L123" s="74" t="str">
        <f>Tabula!B9</f>
        <v>Lepist Mihkel</v>
      </c>
      <c r="M123" s="75">
        <v>7</v>
      </c>
      <c r="N123" s="72" t="str">
        <f>Tabula!B19</f>
        <v>Pyshnij Jevgeniy</v>
      </c>
      <c r="O123" s="73">
        <v>1</v>
      </c>
      <c r="P123" s="72" t="str">
        <f>Tabula!B7</f>
        <v>Trifonovs Nikolajs</v>
      </c>
    </row>
    <row r="124" spans="1:17" ht="24" customHeight="1">
      <c r="A124" s="18"/>
      <c r="B124" s="4" t="s">
        <v>0</v>
      </c>
      <c r="C124" s="12">
        <v>1</v>
      </c>
      <c r="D124" s="24"/>
      <c r="E124" s="22"/>
      <c r="F124" s="4" t="s">
        <v>0</v>
      </c>
      <c r="G124" s="12">
        <v>1</v>
      </c>
      <c r="H124" s="24"/>
      <c r="I124" s="26"/>
      <c r="J124" s="4" t="s">
        <v>0</v>
      </c>
      <c r="K124" s="12">
        <v>1</v>
      </c>
      <c r="L124" s="24"/>
      <c r="M124" s="22"/>
      <c r="N124" s="4" t="s">
        <v>0</v>
      </c>
      <c r="O124" s="12">
        <v>1</v>
      </c>
      <c r="P124" s="4"/>
    </row>
    <row r="125" spans="1:17" ht="24" customHeight="1">
      <c r="A125" s="18"/>
      <c r="B125" s="4"/>
      <c r="C125" s="12">
        <v>2</v>
      </c>
      <c r="D125" s="24" t="s">
        <v>0</v>
      </c>
      <c r="E125" s="22"/>
      <c r="F125" s="4"/>
      <c r="G125" s="12">
        <v>2</v>
      </c>
      <c r="H125" s="24" t="s">
        <v>0</v>
      </c>
      <c r="I125" s="26"/>
      <c r="J125" s="4"/>
      <c r="K125" s="12">
        <v>2</v>
      </c>
      <c r="L125" s="24" t="s">
        <v>0</v>
      </c>
      <c r="M125" s="22"/>
      <c r="N125" s="4"/>
      <c r="O125" s="12">
        <v>2</v>
      </c>
      <c r="P125" s="4" t="s">
        <v>0</v>
      </c>
    </row>
    <row r="126" spans="1:17" ht="24" customHeight="1">
      <c r="A126" s="18"/>
      <c r="B126" s="4" t="s">
        <v>0</v>
      </c>
      <c r="C126" s="12">
        <v>3</v>
      </c>
      <c r="D126" s="24"/>
      <c r="E126" s="22"/>
      <c r="F126" s="4" t="s">
        <v>0</v>
      </c>
      <c r="G126" s="12">
        <v>3</v>
      </c>
      <c r="H126" s="24"/>
      <c r="I126" s="26"/>
      <c r="J126" s="4" t="s">
        <v>0</v>
      </c>
      <c r="K126" s="12">
        <v>3</v>
      </c>
      <c r="L126" s="24"/>
      <c r="M126" s="22"/>
      <c r="N126" s="4" t="s">
        <v>0</v>
      </c>
      <c r="O126" s="12">
        <v>3</v>
      </c>
      <c r="P126" s="4"/>
    </row>
    <row r="127" spans="1:17" ht="24" customHeight="1">
      <c r="A127" s="18"/>
      <c r="B127" s="4"/>
      <c r="C127" s="12">
        <v>4</v>
      </c>
      <c r="D127" s="24" t="s">
        <v>0</v>
      </c>
      <c r="E127" s="22"/>
      <c r="F127" s="4"/>
      <c r="G127" s="12">
        <v>4</v>
      </c>
      <c r="H127" s="24" t="s">
        <v>0</v>
      </c>
      <c r="I127" s="26"/>
      <c r="J127" s="4"/>
      <c r="K127" s="12">
        <v>4</v>
      </c>
      <c r="L127" s="24" t="s">
        <v>0</v>
      </c>
      <c r="M127" s="22"/>
      <c r="N127" s="4"/>
      <c r="O127" s="12">
        <v>4</v>
      </c>
      <c r="P127" s="4" t="s">
        <v>0</v>
      </c>
    </row>
    <row r="128" spans="1:17" ht="24" customHeight="1">
      <c r="A128" s="18"/>
      <c r="B128" s="4" t="s">
        <v>0</v>
      </c>
      <c r="C128" s="12">
        <v>5</v>
      </c>
      <c r="D128" s="24"/>
      <c r="E128" s="22"/>
      <c r="F128" s="4" t="s">
        <v>0</v>
      </c>
      <c r="G128" s="12">
        <v>5</v>
      </c>
      <c r="H128" s="24"/>
      <c r="I128" s="26"/>
      <c r="J128" s="4" t="s">
        <v>0</v>
      </c>
      <c r="K128" s="12">
        <v>5</v>
      </c>
      <c r="L128" s="24"/>
      <c r="M128" s="22"/>
      <c r="N128" s="4" t="s">
        <v>0</v>
      </c>
      <c r="O128" s="12">
        <v>5</v>
      </c>
      <c r="P128" s="4"/>
    </row>
    <row r="129" spans="1:17" ht="24" customHeight="1">
      <c r="A129" s="18"/>
      <c r="B129" s="4"/>
      <c r="C129" s="12">
        <v>6</v>
      </c>
      <c r="D129" s="24" t="s">
        <v>0</v>
      </c>
      <c r="E129" s="22"/>
      <c r="F129" s="4"/>
      <c r="G129" s="12">
        <v>6</v>
      </c>
      <c r="H129" s="24" t="s">
        <v>0</v>
      </c>
      <c r="I129" s="26"/>
      <c r="J129" s="4"/>
      <c r="K129" s="12">
        <v>6</v>
      </c>
      <c r="L129" s="24" t="s">
        <v>0</v>
      </c>
      <c r="M129" s="22"/>
      <c r="N129" s="4"/>
      <c r="O129" s="12">
        <v>6</v>
      </c>
      <c r="P129" s="4" t="s">
        <v>0</v>
      </c>
    </row>
    <row r="130" spans="1:17" ht="24" customHeight="1">
      <c r="A130" s="18"/>
      <c r="B130" s="4"/>
      <c r="C130" s="12"/>
      <c r="D130" s="24"/>
      <c r="E130" s="22"/>
      <c r="F130" s="4"/>
      <c r="G130" s="12"/>
      <c r="H130" s="24"/>
      <c r="I130" s="26"/>
      <c r="J130" s="4"/>
      <c r="K130" s="12"/>
      <c r="L130" s="24"/>
      <c r="M130" s="22"/>
      <c r="N130" s="4"/>
      <c r="O130" s="12"/>
      <c r="P130" s="4"/>
    </row>
    <row r="131" spans="1:17" ht="81" customHeight="1">
      <c r="A131" s="173" t="str">
        <f>Tabula!AR1</f>
        <v>Gada spēlētājs</v>
      </c>
      <c r="B131" s="173"/>
      <c r="C131" s="173"/>
      <c r="D131" s="174"/>
      <c r="E131" s="173" t="str">
        <f>Tabula!AR1</f>
        <v>Gada spēlētājs</v>
      </c>
      <c r="F131" s="173"/>
      <c r="G131" s="173"/>
      <c r="H131" s="174"/>
      <c r="I131" s="173" t="str">
        <f>Tabula!AR1</f>
        <v>Gada spēlētājs</v>
      </c>
      <c r="J131" s="173"/>
      <c r="K131" s="173"/>
      <c r="L131" s="174"/>
      <c r="M131" s="173" t="str">
        <f>Tabula!AR1</f>
        <v>Gada spēlētājs</v>
      </c>
      <c r="N131" s="173"/>
      <c r="O131" s="173"/>
      <c r="P131" s="174"/>
    </row>
    <row r="132" spans="1:17" ht="18" customHeight="1">
      <c r="A132" s="18"/>
      <c r="B132" s="171" t="s">
        <v>41</v>
      </c>
      <c r="C132" s="171"/>
      <c r="D132" s="172"/>
      <c r="E132" s="20"/>
      <c r="F132" s="171" t="s">
        <v>44</v>
      </c>
      <c r="G132" s="171"/>
      <c r="H132" s="172"/>
      <c r="I132" s="27"/>
      <c r="J132" s="171" t="s">
        <v>80</v>
      </c>
      <c r="K132" s="171"/>
      <c r="L132" s="172"/>
      <c r="M132" s="20"/>
      <c r="N132" s="171" t="s">
        <v>102</v>
      </c>
      <c r="O132" s="171"/>
      <c r="P132" s="171"/>
    </row>
    <row r="133" spans="1:17" s="79" customFormat="1" ht="27" customHeight="1">
      <c r="A133" s="71">
        <v>8</v>
      </c>
      <c r="B133" s="72" t="str">
        <f>Tabula!B21</f>
        <v>Trees Guido</v>
      </c>
      <c r="C133" s="73">
        <v>15</v>
      </c>
      <c r="D133" s="74" t="str">
        <f>Tabula!B35</f>
        <v>Azeryer Vadim</v>
      </c>
      <c r="E133" s="75">
        <v>9</v>
      </c>
      <c r="F133" s="72" t="str">
        <f>Tabula!B23</f>
        <v>Pumpins Aivars</v>
      </c>
      <c r="G133" s="73">
        <v>14</v>
      </c>
      <c r="H133" s="74" t="str">
        <f>Tabula!B33</f>
        <v>Lepist Marek</v>
      </c>
      <c r="I133" s="76">
        <v>4</v>
      </c>
      <c r="J133" s="72" t="str">
        <f>Tabula!B13</f>
        <v>Liepins Guntars</v>
      </c>
      <c r="K133" s="73">
        <v>16</v>
      </c>
      <c r="L133" s="74" t="str">
        <f>Tabula!B37</f>
        <v>Kuzmins Arturs</v>
      </c>
      <c r="M133" s="75">
        <v>11</v>
      </c>
      <c r="N133" s="72" t="str">
        <f>Tabula!B27</f>
        <v>Chumichev Oleg</v>
      </c>
      <c r="O133" s="73">
        <v>12</v>
      </c>
      <c r="P133" s="72" t="str">
        <f>Tabula!B29</f>
        <v>Dmitrenko Andrey</v>
      </c>
    </row>
    <row r="134" spans="1:17" ht="24" customHeight="1">
      <c r="A134" s="18"/>
      <c r="B134" s="4" t="s">
        <v>0</v>
      </c>
      <c r="C134" s="12">
        <v>1</v>
      </c>
      <c r="D134" s="24"/>
      <c r="E134" s="22"/>
      <c r="F134" s="4" t="s">
        <v>0</v>
      </c>
      <c r="G134" s="12">
        <v>1</v>
      </c>
      <c r="H134" s="24"/>
      <c r="I134" s="26"/>
      <c r="J134" s="4" t="s">
        <v>0</v>
      </c>
      <c r="K134" s="12">
        <v>1</v>
      </c>
      <c r="L134" s="24"/>
      <c r="M134" s="22"/>
      <c r="N134" s="4" t="s">
        <v>0</v>
      </c>
      <c r="O134" s="12">
        <v>1</v>
      </c>
      <c r="P134" s="4"/>
    </row>
    <row r="135" spans="1:17" ht="24" customHeight="1">
      <c r="A135" s="18"/>
      <c r="B135" s="4"/>
      <c r="C135" s="12">
        <v>2</v>
      </c>
      <c r="D135" s="24" t="s">
        <v>0</v>
      </c>
      <c r="E135" s="22"/>
      <c r="F135" s="4"/>
      <c r="G135" s="12">
        <v>2</v>
      </c>
      <c r="H135" s="24" t="s">
        <v>0</v>
      </c>
      <c r="I135" s="26"/>
      <c r="J135" s="4"/>
      <c r="K135" s="12">
        <v>2</v>
      </c>
      <c r="L135" s="24" t="s">
        <v>0</v>
      </c>
      <c r="M135" s="22"/>
      <c r="N135" s="4"/>
      <c r="O135" s="12">
        <v>2</v>
      </c>
      <c r="P135" s="4" t="s">
        <v>0</v>
      </c>
    </row>
    <row r="136" spans="1:17" ht="24" customHeight="1">
      <c r="A136" s="18"/>
      <c r="B136" s="4" t="s">
        <v>0</v>
      </c>
      <c r="C136" s="12">
        <v>3</v>
      </c>
      <c r="D136" s="24"/>
      <c r="E136" s="22"/>
      <c r="F136" s="4" t="s">
        <v>0</v>
      </c>
      <c r="G136" s="12">
        <v>3</v>
      </c>
      <c r="H136" s="24"/>
      <c r="I136" s="26"/>
      <c r="J136" s="4" t="s">
        <v>0</v>
      </c>
      <c r="K136" s="12">
        <v>3</v>
      </c>
      <c r="L136" s="24"/>
      <c r="M136" s="22"/>
      <c r="N136" s="4" t="s">
        <v>0</v>
      </c>
      <c r="O136" s="12">
        <v>3</v>
      </c>
      <c r="P136" s="4"/>
    </row>
    <row r="137" spans="1:17" ht="24" customHeight="1">
      <c r="A137" s="18"/>
      <c r="B137" s="4"/>
      <c r="C137" s="12">
        <v>4</v>
      </c>
      <c r="D137" s="24" t="s">
        <v>0</v>
      </c>
      <c r="E137" s="22"/>
      <c r="F137" s="4"/>
      <c r="G137" s="12">
        <v>4</v>
      </c>
      <c r="H137" s="24" t="s">
        <v>0</v>
      </c>
      <c r="I137" s="26"/>
      <c r="J137" s="4"/>
      <c r="K137" s="12">
        <v>4</v>
      </c>
      <c r="L137" s="24" t="s">
        <v>0</v>
      </c>
      <c r="M137" s="22"/>
      <c r="N137" s="4"/>
      <c r="O137" s="12">
        <v>4</v>
      </c>
      <c r="P137" s="4" t="s">
        <v>0</v>
      </c>
    </row>
    <row r="138" spans="1:17" ht="24" customHeight="1">
      <c r="A138" s="18"/>
      <c r="B138" s="4" t="s">
        <v>0</v>
      </c>
      <c r="C138" s="12">
        <v>5</v>
      </c>
      <c r="D138" s="24"/>
      <c r="E138" s="22"/>
      <c r="F138" s="4" t="s">
        <v>0</v>
      </c>
      <c r="G138" s="12">
        <v>5</v>
      </c>
      <c r="H138" s="24"/>
      <c r="I138" s="26"/>
      <c r="J138" s="4" t="s">
        <v>0</v>
      </c>
      <c r="K138" s="12">
        <v>5</v>
      </c>
      <c r="L138" s="24"/>
      <c r="M138" s="22"/>
      <c r="N138" s="4" t="s">
        <v>0</v>
      </c>
      <c r="O138" s="12">
        <v>5</v>
      </c>
      <c r="P138" s="4"/>
    </row>
    <row r="139" spans="1:17" ht="24" customHeight="1">
      <c r="A139" s="18"/>
      <c r="B139" s="4"/>
      <c r="C139" s="12">
        <v>6</v>
      </c>
      <c r="D139" s="24" t="s">
        <v>0</v>
      </c>
      <c r="E139" s="22"/>
      <c r="F139" s="4"/>
      <c r="G139" s="12">
        <v>6</v>
      </c>
      <c r="H139" s="24" t="s">
        <v>0</v>
      </c>
      <c r="I139" s="26"/>
      <c r="J139" s="4"/>
      <c r="K139" s="12">
        <v>6</v>
      </c>
      <c r="L139" s="24" t="s">
        <v>0</v>
      </c>
      <c r="M139" s="22"/>
      <c r="N139" s="4"/>
      <c r="O139" s="12">
        <v>6</v>
      </c>
      <c r="P139" s="4" t="s">
        <v>0</v>
      </c>
    </row>
    <row r="140" spans="1:17" ht="24" customHeight="1">
      <c r="A140" s="18"/>
      <c r="B140" s="4"/>
      <c r="C140" s="12"/>
      <c r="D140" s="24"/>
      <c r="E140" s="22"/>
      <c r="F140" s="4"/>
      <c r="G140" s="12"/>
      <c r="H140" s="24"/>
      <c r="I140" s="26"/>
      <c r="J140" s="4"/>
      <c r="K140" s="12"/>
      <c r="L140" s="24"/>
      <c r="M140" s="22"/>
      <c r="N140" s="4"/>
      <c r="O140" s="12"/>
      <c r="P140" s="4"/>
    </row>
    <row r="141" spans="1:17" ht="21" customHeight="1">
      <c r="A141" s="173" t="str">
        <f>Tabula!AR1</f>
        <v>Gada spēlētājs</v>
      </c>
      <c r="B141" s="173"/>
      <c r="C141" s="173"/>
      <c r="D141" s="174"/>
      <c r="E141" s="173" t="str">
        <f>Tabula!AR1</f>
        <v>Gada spēlētājs</v>
      </c>
      <c r="F141" s="173"/>
      <c r="G141" s="173"/>
      <c r="H141" s="174"/>
      <c r="I141" s="173" t="str">
        <f>Tabula!AR1</f>
        <v>Gada spēlētājs</v>
      </c>
      <c r="J141" s="173"/>
      <c r="K141" s="173"/>
      <c r="L141" s="174"/>
      <c r="M141" s="173" t="str">
        <f>Tabula!AR1</f>
        <v>Gada spēlētājs</v>
      </c>
      <c r="N141" s="173"/>
      <c r="O141" s="173"/>
      <c r="P141" s="174"/>
    </row>
    <row r="142" spans="1:17" ht="18" customHeight="1">
      <c r="A142" s="18"/>
      <c r="B142" s="171" t="s">
        <v>45</v>
      </c>
      <c r="C142" s="171"/>
      <c r="D142" s="172"/>
      <c r="E142" s="20"/>
      <c r="F142" s="171" t="s">
        <v>46</v>
      </c>
      <c r="G142" s="171"/>
      <c r="H142" s="172"/>
      <c r="I142" s="27"/>
      <c r="J142" s="171" t="s">
        <v>47</v>
      </c>
      <c r="K142" s="171"/>
      <c r="L142" s="172"/>
      <c r="M142" s="20"/>
      <c r="N142" s="171" t="s">
        <v>49</v>
      </c>
      <c r="O142" s="171"/>
      <c r="P142" s="171"/>
      <c r="Q142" s="64">
        <v>8</v>
      </c>
    </row>
    <row r="143" spans="1:17" s="79" customFormat="1" ht="27" customHeight="1">
      <c r="A143" s="71">
        <v>15</v>
      </c>
      <c r="B143" s="72" t="str">
        <f>Tabula!B35</f>
        <v>Azeryer Vadim</v>
      </c>
      <c r="C143" s="73">
        <v>9</v>
      </c>
      <c r="D143" s="74" t="str">
        <f>Tabula!B23</f>
        <v>Pumpins Aivars</v>
      </c>
      <c r="E143" s="75">
        <v>13</v>
      </c>
      <c r="F143" s="72" t="str">
        <f>Tabula!B31</f>
        <v>Caklis Imants</v>
      </c>
      <c r="G143" s="73">
        <v>11</v>
      </c>
      <c r="H143" s="74" t="str">
        <f>Tabula!B27</f>
        <v>Chumichev Oleg</v>
      </c>
      <c r="I143" s="76">
        <v>14</v>
      </c>
      <c r="J143" s="72" t="str">
        <f>Tabula!B33</f>
        <v>Lepist Marek</v>
      </c>
      <c r="K143" s="73">
        <v>10</v>
      </c>
      <c r="L143" s="74" t="str">
        <f>Tabula!B25</f>
        <v>Mererand Urmas</v>
      </c>
      <c r="M143" s="75">
        <v>4</v>
      </c>
      <c r="N143" s="72" t="str">
        <f>Tabula!B13</f>
        <v>Liepins Guntars</v>
      </c>
      <c r="O143" s="73">
        <v>5</v>
      </c>
      <c r="P143" s="72" t="str">
        <f>Tabula!B15</f>
        <v>Locmels Imants</v>
      </c>
    </row>
    <row r="144" spans="1:17" ht="24" customHeight="1">
      <c r="A144" s="18"/>
      <c r="B144" s="4" t="s">
        <v>0</v>
      </c>
      <c r="C144" s="12">
        <v>1</v>
      </c>
      <c r="D144" s="24"/>
      <c r="E144" s="22"/>
      <c r="F144" s="4" t="s">
        <v>0</v>
      </c>
      <c r="G144" s="12">
        <v>1</v>
      </c>
      <c r="H144" s="24"/>
      <c r="I144" s="26"/>
      <c r="J144" s="4" t="s">
        <v>0</v>
      </c>
      <c r="K144" s="12">
        <v>1</v>
      </c>
      <c r="L144" s="24"/>
      <c r="M144" s="22"/>
      <c r="N144" s="4" t="s">
        <v>0</v>
      </c>
      <c r="O144" s="12">
        <v>1</v>
      </c>
      <c r="P144" s="4"/>
    </row>
    <row r="145" spans="1:16" ht="24" customHeight="1">
      <c r="A145" s="18"/>
      <c r="B145" s="4"/>
      <c r="C145" s="12">
        <v>2</v>
      </c>
      <c r="D145" s="24" t="s">
        <v>0</v>
      </c>
      <c r="E145" s="22"/>
      <c r="F145" s="4"/>
      <c r="G145" s="12">
        <v>2</v>
      </c>
      <c r="H145" s="24" t="s">
        <v>0</v>
      </c>
      <c r="I145" s="26"/>
      <c r="J145" s="4"/>
      <c r="K145" s="12">
        <v>2</v>
      </c>
      <c r="L145" s="24" t="s">
        <v>0</v>
      </c>
      <c r="M145" s="22"/>
      <c r="N145" s="4"/>
      <c r="O145" s="12">
        <v>2</v>
      </c>
      <c r="P145" s="4" t="s">
        <v>0</v>
      </c>
    </row>
    <row r="146" spans="1:16" ht="24" customHeight="1">
      <c r="A146" s="18"/>
      <c r="B146" s="4" t="s">
        <v>0</v>
      </c>
      <c r="C146" s="12">
        <v>3</v>
      </c>
      <c r="D146" s="24"/>
      <c r="E146" s="22"/>
      <c r="F146" s="4" t="s">
        <v>0</v>
      </c>
      <c r="G146" s="12">
        <v>3</v>
      </c>
      <c r="H146" s="24"/>
      <c r="I146" s="26"/>
      <c r="J146" s="4" t="s">
        <v>0</v>
      </c>
      <c r="K146" s="12">
        <v>3</v>
      </c>
      <c r="L146" s="24"/>
      <c r="M146" s="22"/>
      <c r="N146" s="4" t="s">
        <v>0</v>
      </c>
      <c r="O146" s="12">
        <v>3</v>
      </c>
      <c r="P146" s="4"/>
    </row>
    <row r="147" spans="1:16" ht="24" customHeight="1">
      <c r="A147" s="18"/>
      <c r="B147" s="4"/>
      <c r="C147" s="12">
        <v>4</v>
      </c>
      <c r="D147" s="24" t="s">
        <v>0</v>
      </c>
      <c r="E147" s="22"/>
      <c r="F147" s="4"/>
      <c r="G147" s="12">
        <v>4</v>
      </c>
      <c r="H147" s="24" t="s">
        <v>0</v>
      </c>
      <c r="I147" s="26"/>
      <c r="J147" s="4"/>
      <c r="K147" s="12">
        <v>4</v>
      </c>
      <c r="L147" s="24" t="s">
        <v>0</v>
      </c>
      <c r="M147" s="22"/>
      <c r="N147" s="4"/>
      <c r="O147" s="12">
        <v>4</v>
      </c>
      <c r="P147" s="4" t="s">
        <v>0</v>
      </c>
    </row>
    <row r="148" spans="1:16" ht="24" customHeight="1">
      <c r="A148" s="18"/>
      <c r="B148" s="4" t="s">
        <v>0</v>
      </c>
      <c r="C148" s="12">
        <v>5</v>
      </c>
      <c r="D148" s="24"/>
      <c r="E148" s="22"/>
      <c r="F148" s="4" t="s">
        <v>0</v>
      </c>
      <c r="G148" s="12">
        <v>5</v>
      </c>
      <c r="H148" s="24"/>
      <c r="I148" s="26"/>
      <c r="J148" s="4" t="s">
        <v>0</v>
      </c>
      <c r="K148" s="12">
        <v>5</v>
      </c>
      <c r="L148" s="24"/>
      <c r="M148" s="22"/>
      <c r="N148" s="4" t="s">
        <v>0</v>
      </c>
      <c r="O148" s="12">
        <v>5</v>
      </c>
      <c r="P148" s="4"/>
    </row>
    <row r="149" spans="1:16" ht="24" customHeight="1">
      <c r="A149" s="18"/>
      <c r="B149" s="4"/>
      <c r="C149" s="12">
        <v>6</v>
      </c>
      <c r="D149" s="24" t="s">
        <v>0</v>
      </c>
      <c r="E149" s="22"/>
      <c r="F149" s="4"/>
      <c r="G149" s="12">
        <v>6</v>
      </c>
      <c r="H149" s="24" t="s">
        <v>0</v>
      </c>
      <c r="I149" s="26"/>
      <c r="J149" s="4"/>
      <c r="K149" s="12">
        <v>6</v>
      </c>
      <c r="L149" s="24" t="s">
        <v>0</v>
      </c>
      <c r="M149" s="22"/>
      <c r="N149" s="4"/>
      <c r="O149" s="12">
        <v>6</v>
      </c>
      <c r="P149" s="4" t="s">
        <v>0</v>
      </c>
    </row>
    <row r="150" spans="1:16" ht="24" customHeight="1">
      <c r="A150" s="18"/>
      <c r="B150" s="4"/>
      <c r="C150" s="12"/>
      <c r="D150" s="24"/>
      <c r="E150" s="22"/>
      <c r="F150" s="4"/>
      <c r="G150" s="12"/>
      <c r="H150" s="24"/>
      <c r="I150" s="26"/>
      <c r="J150" s="4"/>
      <c r="K150" s="12"/>
      <c r="L150" s="24"/>
      <c r="M150" s="22"/>
      <c r="N150" s="4"/>
      <c r="O150" s="12"/>
      <c r="P150" s="4"/>
    </row>
    <row r="151" spans="1:16" ht="81" customHeight="1">
      <c r="A151" s="173" t="str">
        <f>Tabula!AR1</f>
        <v>Gada spēlētājs</v>
      </c>
      <c r="B151" s="173"/>
      <c r="C151" s="173"/>
      <c r="D151" s="174"/>
      <c r="E151" s="173" t="str">
        <f>Tabula!AR1</f>
        <v>Gada spēlētājs</v>
      </c>
      <c r="F151" s="173"/>
      <c r="G151" s="173"/>
      <c r="H151" s="174"/>
      <c r="I151" s="173" t="str">
        <f>Tabula!AR1</f>
        <v>Gada spēlētājs</v>
      </c>
      <c r="J151" s="173"/>
      <c r="K151" s="173"/>
      <c r="L151" s="174"/>
      <c r="M151" s="173" t="str">
        <f>Tabula!AR1</f>
        <v>Gada spēlētājs</v>
      </c>
      <c r="N151" s="173"/>
      <c r="O151" s="173"/>
      <c r="P151" s="174"/>
    </row>
    <row r="152" spans="1:16" ht="18" customHeight="1">
      <c r="A152" s="18"/>
      <c r="B152" s="171" t="s">
        <v>48</v>
      </c>
      <c r="C152" s="171"/>
      <c r="D152" s="172"/>
      <c r="E152" s="20"/>
      <c r="F152" s="171" t="s">
        <v>51</v>
      </c>
      <c r="G152" s="171"/>
      <c r="H152" s="172"/>
      <c r="I152" s="27"/>
      <c r="J152" s="171" t="s">
        <v>50</v>
      </c>
      <c r="K152" s="171"/>
      <c r="L152" s="172"/>
      <c r="M152" s="20"/>
      <c r="N152" s="171" t="s">
        <v>82</v>
      </c>
      <c r="O152" s="171"/>
      <c r="P152" s="171"/>
    </row>
    <row r="153" spans="1:16" s="79" customFormat="1" ht="27" customHeight="1">
      <c r="A153" s="71">
        <v>1</v>
      </c>
      <c r="B153" s="72" t="str">
        <f>Tabula!B7</f>
        <v>Trifonovs Nikolajs</v>
      </c>
      <c r="C153" s="73">
        <v>8</v>
      </c>
      <c r="D153" s="74" t="str">
        <f>Tabula!B21</f>
        <v>Trees Guido</v>
      </c>
      <c r="E153" s="75">
        <v>2</v>
      </c>
      <c r="F153" s="72" t="str">
        <f>Tabula!B9</f>
        <v>Lepist Mihkel</v>
      </c>
      <c r="G153" s="73">
        <v>7</v>
      </c>
      <c r="H153" s="74" t="str">
        <f>Tabula!B19</f>
        <v>Pyshnij Jevgeniy</v>
      </c>
      <c r="I153" s="76">
        <v>3</v>
      </c>
      <c r="J153" s="72" t="str">
        <f>Tabula!B11</f>
        <v>Jaunbruns Arnis</v>
      </c>
      <c r="K153" s="73">
        <v>6</v>
      </c>
      <c r="L153" s="74" t="str">
        <f>Tabula!B17</f>
        <v>Atslega Aigars</v>
      </c>
      <c r="M153" s="75">
        <v>16</v>
      </c>
      <c r="N153" s="72" t="str">
        <f>Tabula!B37</f>
        <v>Kuzmins Arturs</v>
      </c>
      <c r="O153" s="73">
        <v>12</v>
      </c>
      <c r="P153" s="72" t="str">
        <f>Tabula!B29</f>
        <v>Dmitrenko Andrey</v>
      </c>
    </row>
    <row r="154" spans="1:16" ht="24" customHeight="1">
      <c r="A154" s="18"/>
      <c r="B154" s="4" t="s">
        <v>0</v>
      </c>
      <c r="C154" s="12">
        <v>1</v>
      </c>
      <c r="D154" s="24"/>
      <c r="E154" s="22"/>
      <c r="F154" s="4" t="s">
        <v>0</v>
      </c>
      <c r="G154" s="12">
        <v>1</v>
      </c>
      <c r="H154" s="24"/>
      <c r="I154" s="26"/>
      <c r="J154" s="4" t="s">
        <v>0</v>
      </c>
      <c r="K154" s="12">
        <v>1</v>
      </c>
      <c r="L154" s="24"/>
      <c r="M154" s="22"/>
      <c r="N154" s="4" t="s">
        <v>0</v>
      </c>
      <c r="O154" s="12">
        <v>1</v>
      </c>
      <c r="P154" s="4"/>
    </row>
    <row r="155" spans="1:16" ht="24" customHeight="1">
      <c r="A155" s="18"/>
      <c r="B155" s="4"/>
      <c r="C155" s="12">
        <v>2</v>
      </c>
      <c r="D155" s="24" t="s">
        <v>0</v>
      </c>
      <c r="E155" s="22"/>
      <c r="F155" s="4"/>
      <c r="G155" s="12">
        <v>2</v>
      </c>
      <c r="H155" s="24" t="s">
        <v>0</v>
      </c>
      <c r="I155" s="26"/>
      <c r="J155" s="4"/>
      <c r="K155" s="12">
        <v>2</v>
      </c>
      <c r="L155" s="24" t="s">
        <v>0</v>
      </c>
      <c r="M155" s="22"/>
      <c r="N155" s="4"/>
      <c r="O155" s="12">
        <v>2</v>
      </c>
      <c r="P155" s="4" t="s">
        <v>0</v>
      </c>
    </row>
    <row r="156" spans="1:16" ht="24" customHeight="1">
      <c r="A156" s="18"/>
      <c r="B156" s="4" t="s">
        <v>0</v>
      </c>
      <c r="C156" s="12">
        <v>3</v>
      </c>
      <c r="D156" s="24"/>
      <c r="E156" s="22"/>
      <c r="F156" s="4" t="s">
        <v>0</v>
      </c>
      <c r="G156" s="12">
        <v>3</v>
      </c>
      <c r="H156" s="24"/>
      <c r="I156" s="26"/>
      <c r="J156" s="4" t="s">
        <v>0</v>
      </c>
      <c r="K156" s="12">
        <v>3</v>
      </c>
      <c r="L156" s="24"/>
      <c r="M156" s="22"/>
      <c r="N156" s="4" t="s">
        <v>0</v>
      </c>
      <c r="O156" s="12">
        <v>3</v>
      </c>
      <c r="P156" s="4"/>
    </row>
    <row r="157" spans="1:16" ht="24" customHeight="1">
      <c r="A157" s="18"/>
      <c r="B157" s="4"/>
      <c r="C157" s="12">
        <v>4</v>
      </c>
      <c r="D157" s="24" t="s">
        <v>0</v>
      </c>
      <c r="E157" s="22"/>
      <c r="F157" s="4"/>
      <c r="G157" s="12">
        <v>4</v>
      </c>
      <c r="H157" s="24" t="s">
        <v>0</v>
      </c>
      <c r="I157" s="26"/>
      <c r="J157" s="4"/>
      <c r="K157" s="12">
        <v>4</v>
      </c>
      <c r="L157" s="24" t="s">
        <v>0</v>
      </c>
      <c r="M157" s="22"/>
      <c r="N157" s="4"/>
      <c r="O157" s="12">
        <v>4</v>
      </c>
      <c r="P157" s="4" t="s">
        <v>0</v>
      </c>
    </row>
    <row r="158" spans="1:16" ht="24" customHeight="1">
      <c r="A158" s="18"/>
      <c r="B158" s="4" t="s">
        <v>0</v>
      </c>
      <c r="C158" s="12">
        <v>5</v>
      </c>
      <c r="D158" s="24"/>
      <c r="E158" s="22"/>
      <c r="F158" s="4" t="s">
        <v>0</v>
      </c>
      <c r="G158" s="12">
        <v>5</v>
      </c>
      <c r="H158" s="24"/>
      <c r="I158" s="26"/>
      <c r="J158" s="4" t="s">
        <v>0</v>
      </c>
      <c r="K158" s="12">
        <v>5</v>
      </c>
      <c r="L158" s="24"/>
      <c r="M158" s="22"/>
      <c r="N158" s="4" t="s">
        <v>0</v>
      </c>
      <c r="O158" s="12">
        <v>5</v>
      </c>
      <c r="P158" s="4"/>
    </row>
    <row r="159" spans="1:16" ht="24" customHeight="1">
      <c r="A159" s="18"/>
      <c r="B159" s="4"/>
      <c r="C159" s="12">
        <v>6</v>
      </c>
      <c r="D159" s="24" t="s">
        <v>0</v>
      </c>
      <c r="E159" s="22"/>
      <c r="F159" s="4"/>
      <c r="G159" s="12">
        <v>6</v>
      </c>
      <c r="H159" s="24" t="s">
        <v>0</v>
      </c>
      <c r="I159" s="26"/>
      <c r="J159" s="4"/>
      <c r="K159" s="12">
        <v>6</v>
      </c>
      <c r="L159" s="24" t="s">
        <v>0</v>
      </c>
      <c r="M159" s="22"/>
      <c r="N159" s="4"/>
      <c r="O159" s="12">
        <v>6</v>
      </c>
      <c r="P159" s="4" t="s">
        <v>0</v>
      </c>
    </row>
    <row r="160" spans="1:16" ht="24" customHeight="1">
      <c r="A160" s="18"/>
      <c r="B160" s="4"/>
      <c r="C160" s="12"/>
      <c r="D160" s="24"/>
      <c r="E160" s="22"/>
      <c r="F160" s="4"/>
      <c r="G160" s="12"/>
      <c r="H160" s="24"/>
      <c r="I160" s="26"/>
      <c r="J160" s="4"/>
      <c r="K160" s="12"/>
      <c r="L160" s="24"/>
      <c r="M160" s="22"/>
      <c r="N160" s="4"/>
      <c r="O160" s="12"/>
      <c r="P160" s="4"/>
    </row>
    <row r="161" spans="1:17" ht="21" customHeight="1">
      <c r="A161" s="173" t="str">
        <f>Tabula!AR1</f>
        <v>Gada spēlētājs</v>
      </c>
      <c r="B161" s="173"/>
      <c r="C161" s="173"/>
      <c r="D161" s="174"/>
      <c r="E161" s="173" t="str">
        <f>Tabula!AR1</f>
        <v>Gada spēlētājs</v>
      </c>
      <c r="F161" s="173"/>
      <c r="G161" s="173"/>
      <c r="H161" s="174"/>
      <c r="I161" s="173" t="str">
        <f>Tabula!AR1</f>
        <v>Gada spēlētājs</v>
      </c>
      <c r="J161" s="173"/>
      <c r="K161" s="173"/>
      <c r="L161" s="174"/>
      <c r="M161" s="173" t="str">
        <f>Tabula!AR1</f>
        <v>Gada spēlētājs</v>
      </c>
      <c r="N161" s="173"/>
      <c r="O161" s="173"/>
      <c r="P161" s="174"/>
    </row>
    <row r="162" spans="1:17" ht="18" customHeight="1">
      <c r="A162" s="18"/>
      <c r="B162" s="171" t="s">
        <v>53</v>
      </c>
      <c r="C162" s="171"/>
      <c r="D162" s="172"/>
      <c r="E162" s="20"/>
      <c r="F162" s="171" t="s">
        <v>55</v>
      </c>
      <c r="G162" s="171"/>
      <c r="H162" s="172"/>
      <c r="I162" s="27"/>
      <c r="J162" s="171" t="s">
        <v>56</v>
      </c>
      <c r="K162" s="171"/>
      <c r="L162" s="172"/>
      <c r="M162" s="20"/>
      <c r="N162" s="171" t="s">
        <v>54</v>
      </c>
      <c r="O162" s="171"/>
      <c r="P162" s="171"/>
      <c r="Q162" s="64">
        <v>9</v>
      </c>
    </row>
    <row r="163" spans="1:17" s="79" customFormat="1" ht="27" customHeight="1">
      <c r="A163" s="71">
        <v>11</v>
      </c>
      <c r="B163" s="72" t="str">
        <f>Tabula!B27</f>
        <v>Chumichev Oleg</v>
      </c>
      <c r="C163" s="73">
        <v>14</v>
      </c>
      <c r="D163" s="74" t="str">
        <f>Tabula!B33</f>
        <v>Lepist Marek</v>
      </c>
      <c r="E163" s="75">
        <v>6</v>
      </c>
      <c r="F163" s="72" t="str">
        <f>Tabula!B17</f>
        <v>Atslega Aigars</v>
      </c>
      <c r="G163" s="73">
        <v>4</v>
      </c>
      <c r="H163" s="74" t="str">
        <f>Tabula!B13</f>
        <v>Liepins Guntars</v>
      </c>
      <c r="I163" s="76">
        <v>7</v>
      </c>
      <c r="J163" s="72" t="str">
        <f>Tabula!B19</f>
        <v>Pyshnij Jevgeniy</v>
      </c>
      <c r="K163" s="73">
        <v>3</v>
      </c>
      <c r="L163" s="74" t="str">
        <f>Tabula!B11</f>
        <v>Jaunbruns Arnis</v>
      </c>
      <c r="M163" s="75">
        <v>8</v>
      </c>
      <c r="N163" s="72" t="str">
        <f>Tabula!B21</f>
        <v>Trees Guido</v>
      </c>
      <c r="O163" s="73">
        <v>2</v>
      </c>
      <c r="P163" s="72" t="str">
        <f>Tabula!B9</f>
        <v>Lepist Mihkel</v>
      </c>
    </row>
    <row r="164" spans="1:17" ht="24" customHeight="1">
      <c r="A164" s="18"/>
      <c r="B164" s="4" t="s">
        <v>0</v>
      </c>
      <c r="C164" s="12">
        <v>1</v>
      </c>
      <c r="D164" s="24"/>
      <c r="E164" s="22"/>
      <c r="F164" s="4" t="s">
        <v>0</v>
      </c>
      <c r="G164" s="12">
        <v>1</v>
      </c>
      <c r="H164" s="24"/>
      <c r="I164" s="26"/>
      <c r="J164" s="4" t="s">
        <v>0</v>
      </c>
      <c r="K164" s="12">
        <v>1</v>
      </c>
      <c r="L164" s="24"/>
      <c r="M164" s="22"/>
      <c r="N164" s="4" t="s">
        <v>0</v>
      </c>
      <c r="O164" s="12">
        <v>1</v>
      </c>
      <c r="P164" s="4"/>
    </row>
    <row r="165" spans="1:17" ht="24" customHeight="1">
      <c r="A165" s="18"/>
      <c r="B165" s="4"/>
      <c r="C165" s="12">
        <v>2</v>
      </c>
      <c r="D165" s="24" t="s">
        <v>0</v>
      </c>
      <c r="E165" s="22"/>
      <c r="F165" s="4"/>
      <c r="G165" s="12">
        <v>2</v>
      </c>
      <c r="H165" s="24" t="s">
        <v>0</v>
      </c>
      <c r="I165" s="26"/>
      <c r="J165" s="4"/>
      <c r="K165" s="12">
        <v>2</v>
      </c>
      <c r="L165" s="24" t="s">
        <v>0</v>
      </c>
      <c r="M165" s="22"/>
      <c r="N165" s="4"/>
      <c r="O165" s="12">
        <v>2</v>
      </c>
      <c r="P165" s="4" t="s">
        <v>0</v>
      </c>
    </row>
    <row r="166" spans="1:17" ht="24" customHeight="1">
      <c r="A166" s="18"/>
      <c r="B166" s="4" t="s">
        <v>0</v>
      </c>
      <c r="C166" s="12">
        <v>3</v>
      </c>
      <c r="D166" s="24"/>
      <c r="E166" s="22"/>
      <c r="F166" s="4" t="s">
        <v>0</v>
      </c>
      <c r="G166" s="12">
        <v>3</v>
      </c>
      <c r="H166" s="24"/>
      <c r="I166" s="26"/>
      <c r="J166" s="4" t="s">
        <v>0</v>
      </c>
      <c r="K166" s="12">
        <v>3</v>
      </c>
      <c r="L166" s="24"/>
      <c r="M166" s="22"/>
      <c r="N166" s="4" t="s">
        <v>0</v>
      </c>
      <c r="O166" s="12">
        <v>3</v>
      </c>
      <c r="P166" s="4"/>
    </row>
    <row r="167" spans="1:17" ht="24" customHeight="1">
      <c r="A167" s="18"/>
      <c r="B167" s="4"/>
      <c r="C167" s="12">
        <v>4</v>
      </c>
      <c r="D167" s="24" t="s">
        <v>0</v>
      </c>
      <c r="E167" s="22"/>
      <c r="F167" s="4"/>
      <c r="G167" s="12">
        <v>4</v>
      </c>
      <c r="H167" s="24" t="s">
        <v>0</v>
      </c>
      <c r="I167" s="26"/>
      <c r="J167" s="4"/>
      <c r="K167" s="12">
        <v>4</v>
      </c>
      <c r="L167" s="24" t="s">
        <v>0</v>
      </c>
      <c r="M167" s="22"/>
      <c r="N167" s="4"/>
      <c r="O167" s="12">
        <v>4</v>
      </c>
      <c r="P167" s="4" t="s">
        <v>0</v>
      </c>
    </row>
    <row r="168" spans="1:17" ht="24.75" customHeight="1">
      <c r="A168" s="18"/>
      <c r="B168" s="4" t="s">
        <v>0</v>
      </c>
      <c r="C168" s="12">
        <v>5</v>
      </c>
      <c r="D168" s="24"/>
      <c r="E168" s="22"/>
      <c r="F168" s="4" t="s">
        <v>0</v>
      </c>
      <c r="G168" s="12">
        <v>5</v>
      </c>
      <c r="H168" s="24"/>
      <c r="I168" s="26"/>
      <c r="J168" s="4" t="s">
        <v>0</v>
      </c>
      <c r="K168" s="12">
        <v>5</v>
      </c>
      <c r="L168" s="24"/>
      <c r="M168" s="22"/>
      <c r="N168" s="4" t="s">
        <v>0</v>
      </c>
      <c r="O168" s="12">
        <v>5</v>
      </c>
      <c r="P168" s="4"/>
    </row>
    <row r="169" spans="1:17" ht="24" customHeight="1">
      <c r="A169" s="18"/>
      <c r="B169" s="4"/>
      <c r="C169" s="12">
        <v>6</v>
      </c>
      <c r="D169" s="24" t="s">
        <v>0</v>
      </c>
      <c r="E169" s="22"/>
      <c r="F169" s="4"/>
      <c r="G169" s="12">
        <v>6</v>
      </c>
      <c r="H169" s="24" t="s">
        <v>0</v>
      </c>
      <c r="I169" s="26"/>
      <c r="J169" s="4"/>
      <c r="K169" s="12">
        <v>6</v>
      </c>
      <c r="L169" s="24" t="s">
        <v>0</v>
      </c>
      <c r="M169" s="22"/>
      <c r="N169" s="4"/>
      <c r="O169" s="12">
        <v>6</v>
      </c>
      <c r="P169" s="4" t="s">
        <v>0</v>
      </c>
    </row>
    <row r="170" spans="1:17" ht="24" customHeight="1">
      <c r="A170" s="18"/>
      <c r="B170" s="4"/>
      <c r="C170" s="12"/>
      <c r="D170" s="24"/>
      <c r="E170" s="22"/>
      <c r="F170" s="4"/>
      <c r="G170" s="12"/>
      <c r="H170" s="24"/>
      <c r="I170" s="26"/>
      <c r="J170" s="4"/>
      <c r="K170" s="12"/>
      <c r="L170" s="24"/>
      <c r="M170" s="22"/>
      <c r="N170" s="4"/>
      <c r="O170" s="12"/>
      <c r="P170" s="4"/>
    </row>
    <row r="171" spans="1:17" ht="81" customHeight="1">
      <c r="A171" s="173" t="str">
        <f>Tabula!AR1</f>
        <v>Gada spēlētājs</v>
      </c>
      <c r="B171" s="173"/>
      <c r="C171" s="173"/>
      <c r="D171" s="174"/>
      <c r="E171" s="173" t="str">
        <f>Tabula!AR1</f>
        <v>Gada spēlētājs</v>
      </c>
      <c r="F171" s="173"/>
      <c r="G171" s="173"/>
      <c r="H171" s="174"/>
      <c r="I171" s="173" t="str">
        <f>Tabula!AR1</f>
        <v>Gada spēlētājs</v>
      </c>
      <c r="J171" s="173"/>
      <c r="K171" s="173"/>
      <c r="L171" s="174"/>
      <c r="M171" s="173" t="str">
        <f>Tabula!AR1</f>
        <v>Gada spēlētājs</v>
      </c>
      <c r="N171" s="173"/>
      <c r="O171" s="173"/>
      <c r="P171" s="174"/>
    </row>
    <row r="172" spans="1:17" ht="18" customHeight="1">
      <c r="A172" s="18"/>
      <c r="B172" s="171" t="s">
        <v>57</v>
      </c>
      <c r="C172" s="171"/>
      <c r="D172" s="172"/>
      <c r="E172" s="20"/>
      <c r="F172" s="171" t="s">
        <v>83</v>
      </c>
      <c r="G172" s="171"/>
      <c r="H172" s="172"/>
      <c r="I172" s="27"/>
      <c r="J172" s="171" t="s">
        <v>58</v>
      </c>
      <c r="K172" s="171"/>
      <c r="L172" s="172"/>
      <c r="M172" s="20"/>
      <c r="N172" s="171" t="s">
        <v>52</v>
      </c>
      <c r="O172" s="171"/>
      <c r="P172" s="171"/>
    </row>
    <row r="173" spans="1:17" s="79" customFormat="1" ht="27" customHeight="1">
      <c r="A173" s="71">
        <v>12</v>
      </c>
      <c r="B173" s="72" t="str">
        <f>Tabula!B29</f>
        <v>Dmitrenko Andrey</v>
      </c>
      <c r="C173" s="73">
        <v>13</v>
      </c>
      <c r="D173" s="74" t="str">
        <f>Tabula!B31</f>
        <v>Caklis Imants</v>
      </c>
      <c r="E173" s="75">
        <v>10</v>
      </c>
      <c r="F173" s="72" t="str">
        <f>Tabula!B25</f>
        <v>Mererand Urmas</v>
      </c>
      <c r="G173" s="73">
        <v>15</v>
      </c>
      <c r="H173" s="74" t="str">
        <f>Tabula!B35</f>
        <v>Azeryer Vadim</v>
      </c>
      <c r="I173" s="76">
        <v>9</v>
      </c>
      <c r="J173" s="72" t="str">
        <f>Tabula!B23</f>
        <v>Pumpins Aivars</v>
      </c>
      <c r="K173" s="73">
        <v>1</v>
      </c>
      <c r="L173" s="74" t="str">
        <f>Tabula!B7</f>
        <v>Trifonovs Nikolajs</v>
      </c>
      <c r="M173" s="75">
        <v>5</v>
      </c>
      <c r="N173" s="72" t="str">
        <f>Tabula!B15</f>
        <v>Locmels Imants</v>
      </c>
      <c r="O173" s="73">
        <v>16</v>
      </c>
      <c r="P173" s="72" t="str">
        <f>Tabula!B37</f>
        <v>Kuzmins Arturs</v>
      </c>
    </row>
    <row r="174" spans="1:17" ht="24" customHeight="1">
      <c r="A174" s="18"/>
      <c r="B174" s="4" t="s">
        <v>0</v>
      </c>
      <c r="C174" s="12">
        <v>1</v>
      </c>
      <c r="D174" s="24"/>
      <c r="E174" s="22"/>
      <c r="F174" s="4" t="s">
        <v>0</v>
      </c>
      <c r="G174" s="12">
        <v>1</v>
      </c>
      <c r="H174" s="24"/>
      <c r="I174" s="26"/>
      <c r="J174" s="4" t="s">
        <v>0</v>
      </c>
      <c r="K174" s="12">
        <v>1</v>
      </c>
      <c r="L174" s="24"/>
      <c r="M174" s="22"/>
      <c r="N174" s="4" t="s">
        <v>0</v>
      </c>
      <c r="O174" s="12">
        <v>1</v>
      </c>
      <c r="P174" s="4"/>
    </row>
    <row r="175" spans="1:17" ht="26.25" customHeight="1">
      <c r="A175" s="18"/>
      <c r="B175" s="4"/>
      <c r="C175" s="12">
        <v>2</v>
      </c>
      <c r="D175" s="24" t="s">
        <v>0</v>
      </c>
      <c r="E175" s="22"/>
      <c r="F175" s="4"/>
      <c r="G175" s="12">
        <v>2</v>
      </c>
      <c r="H175" s="24" t="s">
        <v>0</v>
      </c>
      <c r="I175" s="26"/>
      <c r="J175" s="4"/>
      <c r="K175" s="12">
        <v>2</v>
      </c>
      <c r="L175" s="24" t="s">
        <v>0</v>
      </c>
      <c r="M175" s="22"/>
      <c r="N175" s="4"/>
      <c r="O175" s="12">
        <v>2</v>
      </c>
      <c r="P175" s="4" t="s">
        <v>0</v>
      </c>
    </row>
    <row r="176" spans="1:17" ht="24" customHeight="1">
      <c r="A176" s="18"/>
      <c r="B176" s="4" t="s">
        <v>0</v>
      </c>
      <c r="C176" s="12">
        <v>3</v>
      </c>
      <c r="D176" s="24"/>
      <c r="E176" s="22"/>
      <c r="F176" s="4" t="s">
        <v>0</v>
      </c>
      <c r="G176" s="12">
        <v>3</v>
      </c>
      <c r="H176" s="24"/>
      <c r="I176" s="26"/>
      <c r="J176" s="4" t="s">
        <v>0</v>
      </c>
      <c r="K176" s="12">
        <v>3</v>
      </c>
      <c r="L176" s="24"/>
      <c r="M176" s="22"/>
      <c r="N176" s="4" t="s">
        <v>0</v>
      </c>
      <c r="O176" s="12">
        <v>3</v>
      </c>
      <c r="P176" s="4"/>
    </row>
    <row r="177" spans="1:17" ht="24" customHeight="1">
      <c r="A177" s="18"/>
      <c r="B177" s="4"/>
      <c r="C177" s="12">
        <v>4</v>
      </c>
      <c r="D177" s="24" t="s">
        <v>0</v>
      </c>
      <c r="E177" s="22"/>
      <c r="F177" s="4"/>
      <c r="G177" s="12">
        <v>4</v>
      </c>
      <c r="H177" s="24" t="s">
        <v>0</v>
      </c>
      <c r="I177" s="26"/>
      <c r="J177" s="4"/>
      <c r="K177" s="12">
        <v>4</v>
      </c>
      <c r="L177" s="24" t="s">
        <v>0</v>
      </c>
      <c r="M177" s="22"/>
      <c r="N177" s="4"/>
      <c r="O177" s="12">
        <v>4</v>
      </c>
      <c r="P177" s="4" t="s">
        <v>0</v>
      </c>
    </row>
    <row r="178" spans="1:17" ht="24" customHeight="1">
      <c r="A178" s="18"/>
      <c r="B178" s="4" t="s">
        <v>0</v>
      </c>
      <c r="C178" s="12">
        <v>5</v>
      </c>
      <c r="D178" s="24"/>
      <c r="E178" s="22"/>
      <c r="F178" s="4" t="s">
        <v>0</v>
      </c>
      <c r="G178" s="12">
        <v>5</v>
      </c>
      <c r="H178" s="24"/>
      <c r="I178" s="26"/>
      <c r="J178" s="4" t="s">
        <v>0</v>
      </c>
      <c r="K178" s="12">
        <v>5</v>
      </c>
      <c r="L178" s="24"/>
      <c r="M178" s="22"/>
      <c r="N178" s="4" t="s">
        <v>0</v>
      </c>
      <c r="O178" s="12">
        <v>5</v>
      </c>
      <c r="P178" s="4"/>
    </row>
    <row r="179" spans="1:17" ht="24" customHeight="1">
      <c r="A179" s="18"/>
      <c r="B179" s="4"/>
      <c r="C179" s="12">
        <v>6</v>
      </c>
      <c r="D179" s="24" t="s">
        <v>0</v>
      </c>
      <c r="E179" s="22"/>
      <c r="F179" s="4"/>
      <c r="G179" s="12">
        <v>6</v>
      </c>
      <c r="H179" s="24" t="s">
        <v>0</v>
      </c>
      <c r="I179" s="26"/>
      <c r="J179" s="4"/>
      <c r="K179" s="12">
        <v>6</v>
      </c>
      <c r="L179" s="24" t="s">
        <v>0</v>
      </c>
      <c r="M179" s="22"/>
      <c r="N179" s="4"/>
      <c r="O179" s="12">
        <v>6</v>
      </c>
      <c r="P179" s="4" t="s">
        <v>0</v>
      </c>
    </row>
    <row r="180" spans="1:17" ht="22.5" customHeight="1">
      <c r="A180" s="18"/>
      <c r="B180" s="4"/>
      <c r="C180" s="12"/>
      <c r="D180" s="24"/>
      <c r="E180" s="22"/>
      <c r="F180" s="4"/>
      <c r="G180" s="12"/>
      <c r="H180" s="24"/>
      <c r="I180" s="26"/>
      <c r="J180" s="4"/>
      <c r="K180" s="12"/>
      <c r="L180" s="24"/>
      <c r="M180" s="22"/>
      <c r="N180" s="4"/>
      <c r="O180" s="12"/>
      <c r="P180" s="4"/>
    </row>
    <row r="181" spans="1:17" ht="21" customHeight="1">
      <c r="A181" s="173" t="str">
        <f>Tabula!AR1</f>
        <v>Gada spēlētājs</v>
      </c>
      <c r="B181" s="173"/>
      <c r="C181" s="173"/>
      <c r="D181" s="174"/>
      <c r="E181" s="173" t="str">
        <f>Tabula!AR1</f>
        <v>Gada spēlētājs</v>
      </c>
      <c r="F181" s="173"/>
      <c r="G181" s="173"/>
      <c r="H181" s="174"/>
      <c r="I181" s="173" t="str">
        <f>Tabula!AR1</f>
        <v>Gada spēlētājs</v>
      </c>
      <c r="J181" s="173"/>
      <c r="K181" s="173"/>
      <c r="L181" s="174"/>
      <c r="M181" s="173" t="str">
        <f>Tabula!AR1</f>
        <v>Gada spēlētājs</v>
      </c>
      <c r="N181" s="173"/>
      <c r="O181" s="173"/>
      <c r="P181" s="174"/>
      <c r="Q181" s="64">
        <v>10</v>
      </c>
    </row>
    <row r="182" spans="1:17" ht="18" customHeight="1">
      <c r="A182" s="18"/>
      <c r="B182" s="171" t="s">
        <v>126</v>
      </c>
      <c r="C182" s="171"/>
      <c r="D182" s="172"/>
      <c r="E182" s="20"/>
      <c r="F182" s="171" t="s">
        <v>127</v>
      </c>
      <c r="G182" s="171"/>
      <c r="H182" s="172"/>
      <c r="I182" s="27"/>
      <c r="J182" s="171" t="s">
        <v>72</v>
      </c>
      <c r="K182" s="171"/>
      <c r="L182" s="172"/>
      <c r="M182" s="20"/>
      <c r="N182" s="171" t="s">
        <v>128</v>
      </c>
      <c r="O182" s="171"/>
      <c r="P182" s="171"/>
    </row>
    <row r="183" spans="1:17" s="79" customFormat="1" ht="27" customHeight="1">
      <c r="A183" s="71">
        <v>3</v>
      </c>
      <c r="B183" s="72" t="str">
        <f>Tabula!B11</f>
        <v>Jaunbruns Arnis</v>
      </c>
      <c r="C183" s="73">
        <v>8</v>
      </c>
      <c r="D183" s="74" t="str">
        <f>Tabula!B21</f>
        <v>Trees Guido</v>
      </c>
      <c r="E183" s="75">
        <v>14</v>
      </c>
      <c r="F183" s="72" t="str">
        <f>Tabula!B33</f>
        <v>Lepist Marek</v>
      </c>
      <c r="G183" s="73">
        <v>12</v>
      </c>
      <c r="H183" s="74" t="str">
        <f>Tabula!B29</f>
        <v>Dmitrenko Andrey</v>
      </c>
      <c r="I183" s="76">
        <v>15</v>
      </c>
      <c r="J183" s="72" t="str">
        <f>Tabula!B35</f>
        <v>Azeryer Vadim</v>
      </c>
      <c r="K183" s="73">
        <v>11</v>
      </c>
      <c r="L183" s="74" t="str">
        <f>Tabula!B27</f>
        <v>Chumichev Oleg</v>
      </c>
      <c r="M183" s="75">
        <v>4</v>
      </c>
      <c r="N183" s="72" t="str">
        <f>Tabula!B13</f>
        <v>Liepins Guntars</v>
      </c>
      <c r="O183" s="73">
        <v>7</v>
      </c>
      <c r="P183" s="72" t="str">
        <f>Tabula!B19</f>
        <v>Pyshnij Jevgeniy</v>
      </c>
    </row>
    <row r="184" spans="1:17" ht="24" customHeight="1">
      <c r="A184" s="18"/>
      <c r="B184" s="4" t="s">
        <v>0</v>
      </c>
      <c r="C184" s="12">
        <v>1</v>
      </c>
      <c r="D184" s="24"/>
      <c r="E184" s="22"/>
      <c r="F184" s="4" t="s">
        <v>0</v>
      </c>
      <c r="G184" s="12">
        <v>1</v>
      </c>
      <c r="H184" s="24"/>
      <c r="I184" s="26"/>
      <c r="J184" s="4" t="s">
        <v>0</v>
      </c>
      <c r="K184" s="12">
        <v>1</v>
      </c>
      <c r="L184" s="24"/>
      <c r="M184" s="22"/>
      <c r="N184" s="4" t="s">
        <v>0</v>
      </c>
      <c r="O184" s="12">
        <v>1</v>
      </c>
      <c r="P184" s="4"/>
    </row>
    <row r="185" spans="1:17" ht="24.75" customHeight="1">
      <c r="A185" s="18"/>
      <c r="B185" s="4"/>
      <c r="C185" s="12">
        <v>2</v>
      </c>
      <c r="D185" s="24" t="s">
        <v>0</v>
      </c>
      <c r="E185" s="22"/>
      <c r="F185" s="4"/>
      <c r="G185" s="12">
        <v>2</v>
      </c>
      <c r="H185" s="24" t="s">
        <v>0</v>
      </c>
      <c r="I185" s="26"/>
      <c r="J185" s="4"/>
      <c r="K185" s="12">
        <v>2</v>
      </c>
      <c r="L185" s="24" t="s">
        <v>0</v>
      </c>
      <c r="M185" s="22"/>
      <c r="N185" s="4"/>
      <c r="O185" s="12">
        <v>2</v>
      </c>
      <c r="P185" s="4" t="s">
        <v>0</v>
      </c>
    </row>
    <row r="186" spans="1:17" ht="24" customHeight="1">
      <c r="A186" s="18"/>
      <c r="B186" s="4" t="s">
        <v>0</v>
      </c>
      <c r="C186" s="12">
        <v>3</v>
      </c>
      <c r="D186" s="24"/>
      <c r="E186" s="22"/>
      <c r="F186" s="4" t="s">
        <v>0</v>
      </c>
      <c r="G186" s="12">
        <v>3</v>
      </c>
      <c r="H186" s="24"/>
      <c r="I186" s="26"/>
      <c r="J186" s="4" t="s">
        <v>0</v>
      </c>
      <c r="K186" s="12">
        <v>3</v>
      </c>
      <c r="L186" s="24"/>
      <c r="M186" s="22"/>
      <c r="N186" s="4" t="s">
        <v>0</v>
      </c>
      <c r="O186" s="12">
        <v>3</v>
      </c>
      <c r="P186" s="4"/>
    </row>
    <row r="187" spans="1:17" ht="24" customHeight="1">
      <c r="A187" s="18"/>
      <c r="B187" s="4"/>
      <c r="C187" s="12">
        <v>4</v>
      </c>
      <c r="D187" s="24" t="s">
        <v>0</v>
      </c>
      <c r="E187" s="22"/>
      <c r="F187" s="4"/>
      <c r="G187" s="12">
        <v>4</v>
      </c>
      <c r="H187" s="24" t="s">
        <v>0</v>
      </c>
      <c r="I187" s="26"/>
      <c r="J187" s="4"/>
      <c r="K187" s="12">
        <v>4</v>
      </c>
      <c r="L187" s="24" t="s">
        <v>0</v>
      </c>
      <c r="M187" s="22"/>
      <c r="N187" s="4"/>
      <c r="O187" s="12">
        <v>4</v>
      </c>
      <c r="P187" s="4" t="s">
        <v>0</v>
      </c>
    </row>
    <row r="188" spans="1:17" ht="24" customHeight="1">
      <c r="A188" s="18"/>
      <c r="B188" s="4" t="s">
        <v>0</v>
      </c>
      <c r="C188" s="12">
        <v>5</v>
      </c>
      <c r="D188" s="24"/>
      <c r="E188" s="22"/>
      <c r="F188" s="4" t="s">
        <v>0</v>
      </c>
      <c r="G188" s="12">
        <v>5</v>
      </c>
      <c r="H188" s="24"/>
      <c r="I188" s="26"/>
      <c r="J188" s="4" t="s">
        <v>0</v>
      </c>
      <c r="K188" s="12">
        <v>5</v>
      </c>
      <c r="L188" s="24"/>
      <c r="M188" s="22"/>
      <c r="N188" s="4" t="s">
        <v>0</v>
      </c>
      <c r="O188" s="12">
        <v>5</v>
      </c>
      <c r="P188" s="4"/>
    </row>
    <row r="189" spans="1:17" ht="24" customHeight="1">
      <c r="A189" s="18"/>
      <c r="B189" s="4"/>
      <c r="C189" s="12">
        <v>6</v>
      </c>
      <c r="D189" s="24" t="s">
        <v>0</v>
      </c>
      <c r="E189" s="22"/>
      <c r="F189" s="4"/>
      <c r="G189" s="12">
        <v>6</v>
      </c>
      <c r="H189" s="24" t="s">
        <v>0</v>
      </c>
      <c r="I189" s="26"/>
      <c r="J189" s="4"/>
      <c r="K189" s="12">
        <v>6</v>
      </c>
      <c r="L189" s="24" t="s">
        <v>0</v>
      </c>
      <c r="M189" s="22"/>
      <c r="N189" s="4"/>
      <c r="O189" s="12">
        <v>6</v>
      </c>
      <c r="P189" s="4" t="s">
        <v>0</v>
      </c>
    </row>
    <row r="190" spans="1:17" ht="24" customHeight="1">
      <c r="A190" s="18"/>
      <c r="B190" s="4"/>
      <c r="C190" s="12"/>
      <c r="D190" s="24"/>
      <c r="E190" s="22"/>
      <c r="F190" s="4"/>
      <c r="G190" s="12"/>
      <c r="H190" s="24"/>
      <c r="I190" s="26"/>
      <c r="J190" s="4"/>
      <c r="K190" s="12"/>
      <c r="L190" s="24"/>
      <c r="M190" s="22"/>
      <c r="N190" s="4"/>
      <c r="O190" s="12"/>
      <c r="P190" s="4"/>
    </row>
    <row r="191" spans="1:17" ht="81" customHeight="1">
      <c r="A191" s="173" t="str">
        <f>Tabula!AR1</f>
        <v>Gada spēlētājs</v>
      </c>
      <c r="B191" s="173"/>
      <c r="C191" s="173"/>
      <c r="D191" s="174"/>
      <c r="E191" s="173" t="str">
        <f>Tabula!AR1</f>
        <v>Gada spēlētājs</v>
      </c>
      <c r="F191" s="173"/>
      <c r="G191" s="173"/>
      <c r="H191" s="174"/>
      <c r="I191" s="173" t="str">
        <f>Tabula!AR1</f>
        <v>Gada spēlētājs</v>
      </c>
      <c r="J191" s="173"/>
      <c r="K191" s="173"/>
      <c r="L191" s="174"/>
      <c r="M191" s="173" t="str">
        <f>Tabula!AR1</f>
        <v>Gada spēlētājs</v>
      </c>
      <c r="N191" s="173"/>
      <c r="O191" s="173"/>
      <c r="P191" s="174"/>
    </row>
    <row r="192" spans="1:17" ht="18" customHeight="1">
      <c r="A192" s="18"/>
      <c r="B192" s="171" t="s">
        <v>59</v>
      </c>
      <c r="C192" s="171"/>
      <c r="D192" s="172"/>
      <c r="E192" s="20"/>
      <c r="F192" s="171" t="s">
        <v>61</v>
      </c>
      <c r="G192" s="171"/>
      <c r="H192" s="172"/>
      <c r="I192" s="27"/>
      <c r="J192" s="171" t="s">
        <v>129</v>
      </c>
      <c r="K192" s="171"/>
      <c r="L192" s="172"/>
      <c r="M192" s="20"/>
      <c r="N192" s="171" t="s">
        <v>60</v>
      </c>
      <c r="O192" s="171"/>
      <c r="P192" s="171"/>
    </row>
    <row r="193" spans="1:17" s="79" customFormat="1" ht="27" customHeight="1">
      <c r="A193" s="71">
        <v>2</v>
      </c>
      <c r="B193" s="72" t="str">
        <f>Tabula!B9</f>
        <v>Lepist Mihkel</v>
      </c>
      <c r="C193" s="73">
        <v>9</v>
      </c>
      <c r="D193" s="74" t="str">
        <f>Tabula!B23</f>
        <v>Pumpins Aivars</v>
      </c>
      <c r="E193" s="75">
        <v>16</v>
      </c>
      <c r="F193" s="72" t="str">
        <f>Tabula!B37</f>
        <v>Kuzmins Arturs</v>
      </c>
      <c r="G193" s="73">
        <v>13</v>
      </c>
      <c r="H193" s="74" t="str">
        <f>Tabula!B31</f>
        <v>Caklis Imants</v>
      </c>
      <c r="I193" s="76">
        <v>1</v>
      </c>
      <c r="J193" s="72" t="str">
        <f>Tabula!B7</f>
        <v>Trifonovs Nikolajs</v>
      </c>
      <c r="K193" s="73">
        <v>10</v>
      </c>
      <c r="L193" s="74" t="str">
        <f>Tabula!B25</f>
        <v>Mererand Urmas</v>
      </c>
      <c r="M193" s="75">
        <v>5</v>
      </c>
      <c r="N193" s="72" t="str">
        <f>Tabula!B15</f>
        <v>Locmels Imants</v>
      </c>
      <c r="O193" s="73">
        <v>6</v>
      </c>
      <c r="P193" s="72" t="str">
        <f>Tabula!B17</f>
        <v>Atslega Aigars</v>
      </c>
    </row>
    <row r="194" spans="1:17" ht="24" customHeight="1">
      <c r="A194" s="18"/>
      <c r="B194" s="4" t="s">
        <v>0</v>
      </c>
      <c r="C194" s="12">
        <v>1</v>
      </c>
      <c r="D194" s="24"/>
      <c r="E194" s="22"/>
      <c r="F194" s="4" t="s">
        <v>0</v>
      </c>
      <c r="G194" s="12">
        <v>1</v>
      </c>
      <c r="H194" s="24"/>
      <c r="I194" s="26"/>
      <c r="J194" s="4" t="s">
        <v>0</v>
      </c>
      <c r="K194" s="12">
        <v>1</v>
      </c>
      <c r="L194" s="24"/>
      <c r="M194" s="22"/>
      <c r="N194" s="4" t="s">
        <v>0</v>
      </c>
      <c r="O194" s="12">
        <v>1</v>
      </c>
      <c r="P194" s="4"/>
    </row>
    <row r="195" spans="1:17" ht="24" customHeight="1">
      <c r="A195" s="18"/>
      <c r="B195" s="4"/>
      <c r="C195" s="12">
        <v>2</v>
      </c>
      <c r="D195" s="24" t="s">
        <v>0</v>
      </c>
      <c r="E195" s="22"/>
      <c r="F195" s="4"/>
      <c r="G195" s="12">
        <v>2</v>
      </c>
      <c r="H195" s="24" t="s">
        <v>0</v>
      </c>
      <c r="I195" s="26"/>
      <c r="J195" s="4"/>
      <c r="K195" s="12">
        <v>2</v>
      </c>
      <c r="L195" s="24" t="s">
        <v>0</v>
      </c>
      <c r="M195" s="22"/>
      <c r="N195" s="4"/>
      <c r="O195" s="12">
        <v>2</v>
      </c>
      <c r="P195" s="4" t="s">
        <v>0</v>
      </c>
    </row>
    <row r="196" spans="1:17" ht="24" customHeight="1">
      <c r="A196" s="18"/>
      <c r="B196" s="4" t="s">
        <v>0</v>
      </c>
      <c r="C196" s="12">
        <v>3</v>
      </c>
      <c r="D196" s="24"/>
      <c r="E196" s="22"/>
      <c r="F196" s="4" t="s">
        <v>0</v>
      </c>
      <c r="G196" s="12">
        <v>3</v>
      </c>
      <c r="H196" s="24"/>
      <c r="I196" s="26"/>
      <c r="J196" s="4" t="s">
        <v>0</v>
      </c>
      <c r="K196" s="12">
        <v>3</v>
      </c>
      <c r="L196" s="24"/>
      <c r="M196" s="22"/>
      <c r="N196" s="4" t="s">
        <v>0</v>
      </c>
      <c r="O196" s="12">
        <v>3</v>
      </c>
      <c r="P196" s="4"/>
    </row>
    <row r="197" spans="1:17" ht="24" customHeight="1">
      <c r="A197" s="18"/>
      <c r="B197" s="4"/>
      <c r="C197" s="12">
        <v>4</v>
      </c>
      <c r="D197" s="24" t="s">
        <v>0</v>
      </c>
      <c r="E197" s="22"/>
      <c r="F197" s="4"/>
      <c r="G197" s="12">
        <v>4</v>
      </c>
      <c r="H197" s="24" t="s">
        <v>0</v>
      </c>
      <c r="I197" s="26"/>
      <c r="J197" s="4"/>
      <c r="K197" s="12">
        <v>4</v>
      </c>
      <c r="L197" s="24" t="s">
        <v>0</v>
      </c>
      <c r="M197" s="22"/>
      <c r="N197" s="4"/>
      <c r="O197" s="12">
        <v>4</v>
      </c>
      <c r="P197" s="4" t="s">
        <v>0</v>
      </c>
    </row>
    <row r="198" spans="1:17" ht="24" customHeight="1">
      <c r="A198" s="18"/>
      <c r="B198" s="4" t="s">
        <v>0</v>
      </c>
      <c r="C198" s="12">
        <v>5</v>
      </c>
      <c r="D198" s="24"/>
      <c r="E198" s="22"/>
      <c r="F198" s="4" t="s">
        <v>0</v>
      </c>
      <c r="G198" s="12">
        <v>5</v>
      </c>
      <c r="H198" s="24"/>
      <c r="I198" s="26"/>
      <c r="J198" s="4" t="s">
        <v>0</v>
      </c>
      <c r="K198" s="12">
        <v>5</v>
      </c>
      <c r="L198" s="24"/>
      <c r="M198" s="22"/>
      <c r="N198" s="4" t="s">
        <v>0</v>
      </c>
      <c r="O198" s="12">
        <v>5</v>
      </c>
      <c r="P198" s="4"/>
    </row>
    <row r="199" spans="1:17" ht="24" customHeight="1">
      <c r="A199" s="18"/>
      <c r="B199" s="4"/>
      <c r="C199" s="12">
        <v>6</v>
      </c>
      <c r="D199" s="24" t="s">
        <v>0</v>
      </c>
      <c r="E199" s="22"/>
      <c r="F199" s="4"/>
      <c r="G199" s="12">
        <v>6</v>
      </c>
      <c r="H199" s="24" t="s">
        <v>0</v>
      </c>
      <c r="I199" s="26"/>
      <c r="J199" s="4"/>
      <c r="K199" s="12">
        <v>6</v>
      </c>
      <c r="L199" s="24" t="s">
        <v>0</v>
      </c>
      <c r="M199" s="22"/>
      <c r="N199" s="4"/>
      <c r="O199" s="12">
        <v>6</v>
      </c>
      <c r="P199" s="4" t="s">
        <v>0</v>
      </c>
    </row>
    <row r="200" spans="1:17" ht="24" customHeight="1">
      <c r="A200" s="18"/>
      <c r="B200" s="4"/>
      <c r="C200" s="12"/>
      <c r="D200" s="24"/>
      <c r="E200" s="22"/>
      <c r="F200" s="4"/>
      <c r="G200" s="12"/>
      <c r="H200" s="24"/>
      <c r="I200" s="26"/>
      <c r="J200" s="4"/>
      <c r="K200" s="12"/>
      <c r="L200" s="24"/>
      <c r="M200" s="22"/>
      <c r="N200" s="4"/>
      <c r="O200" s="12"/>
      <c r="P200" s="4"/>
    </row>
    <row r="201" spans="1:17" ht="21" customHeight="1">
      <c r="A201" s="173" t="str">
        <f>Tabula!AR1</f>
        <v>Gada spēlētājs</v>
      </c>
      <c r="B201" s="173"/>
      <c r="C201" s="173"/>
      <c r="D201" s="174"/>
      <c r="E201" s="173" t="str">
        <f>Tabula!AR1</f>
        <v>Gada spēlētājs</v>
      </c>
      <c r="F201" s="173"/>
      <c r="G201" s="173"/>
      <c r="H201" s="174"/>
      <c r="I201" s="173" t="str">
        <f>Tabula!AR1</f>
        <v>Gada spēlētājs</v>
      </c>
      <c r="J201" s="173"/>
      <c r="K201" s="173"/>
      <c r="L201" s="174"/>
      <c r="M201" s="173" t="str">
        <f>Tabula!AR1</f>
        <v>Gada spēlētājs</v>
      </c>
      <c r="N201" s="173"/>
      <c r="O201" s="173"/>
      <c r="P201" s="174"/>
    </row>
    <row r="202" spans="1:17" ht="18" customHeight="1">
      <c r="A202" s="18"/>
      <c r="B202" s="171" t="s">
        <v>62</v>
      </c>
      <c r="C202" s="171"/>
      <c r="D202" s="172"/>
      <c r="E202" s="20"/>
      <c r="F202" s="171" t="s">
        <v>64</v>
      </c>
      <c r="G202" s="171"/>
      <c r="H202" s="172"/>
      <c r="I202" s="27"/>
      <c r="J202" s="171" t="s">
        <v>63</v>
      </c>
      <c r="K202" s="171"/>
      <c r="L202" s="172"/>
      <c r="M202" s="20"/>
      <c r="N202" s="171" t="s">
        <v>65</v>
      </c>
      <c r="O202" s="171"/>
      <c r="P202" s="171"/>
      <c r="Q202" s="64">
        <v>11</v>
      </c>
    </row>
    <row r="203" spans="1:17" s="79" customFormat="1" ht="27" customHeight="1">
      <c r="A203" s="71">
        <v>10</v>
      </c>
      <c r="B203" s="72" t="str">
        <f>Tabula!B25</f>
        <v>Mererand Urmas</v>
      </c>
      <c r="C203" s="73">
        <v>2</v>
      </c>
      <c r="D203" s="74" t="str">
        <f>Tabula!B9</f>
        <v>Lepist Mihkel</v>
      </c>
      <c r="E203" s="75">
        <v>11</v>
      </c>
      <c r="F203" s="72" t="str">
        <f>Tabula!B27</f>
        <v>Chumichev Oleg</v>
      </c>
      <c r="G203" s="73">
        <v>1</v>
      </c>
      <c r="H203" s="74" t="str">
        <f>Tabula!B7</f>
        <v>Trifonovs Nikolajs</v>
      </c>
      <c r="I203" s="76">
        <v>8</v>
      </c>
      <c r="J203" s="72" t="str">
        <f>Tabula!B21</f>
        <v>Trees Guido</v>
      </c>
      <c r="K203" s="73">
        <v>4</v>
      </c>
      <c r="L203" s="74" t="str">
        <f>Tabula!B13</f>
        <v>Liepins Guntars</v>
      </c>
      <c r="M203" s="75">
        <v>9</v>
      </c>
      <c r="N203" s="72" t="str">
        <f>Tabula!B23</f>
        <v>Pumpins Aivars</v>
      </c>
      <c r="O203" s="73">
        <v>3</v>
      </c>
      <c r="P203" s="72" t="str">
        <f>Tabula!B11</f>
        <v>Jaunbruns Arnis</v>
      </c>
    </row>
    <row r="204" spans="1:17" ht="24" customHeight="1">
      <c r="A204" s="18"/>
      <c r="B204" s="4" t="s">
        <v>0</v>
      </c>
      <c r="C204" s="12">
        <v>1</v>
      </c>
      <c r="D204" s="24"/>
      <c r="E204" s="22"/>
      <c r="F204" s="4" t="s">
        <v>0</v>
      </c>
      <c r="G204" s="12">
        <v>1</v>
      </c>
      <c r="H204" s="24"/>
      <c r="I204" s="26"/>
      <c r="J204" s="4" t="s">
        <v>0</v>
      </c>
      <c r="K204" s="12">
        <v>1</v>
      </c>
      <c r="L204" s="24"/>
      <c r="M204" s="22"/>
      <c r="N204" s="4" t="s">
        <v>0</v>
      </c>
      <c r="O204" s="12">
        <v>1</v>
      </c>
      <c r="P204" s="4"/>
    </row>
    <row r="205" spans="1:17" ht="24" customHeight="1">
      <c r="A205" s="18"/>
      <c r="B205" s="4"/>
      <c r="C205" s="12">
        <v>2</v>
      </c>
      <c r="D205" s="24" t="s">
        <v>0</v>
      </c>
      <c r="E205" s="22"/>
      <c r="F205" s="4"/>
      <c r="G205" s="12">
        <v>2</v>
      </c>
      <c r="H205" s="24" t="s">
        <v>0</v>
      </c>
      <c r="I205" s="26"/>
      <c r="J205" s="4"/>
      <c r="K205" s="12">
        <v>2</v>
      </c>
      <c r="L205" s="24" t="s">
        <v>0</v>
      </c>
      <c r="M205" s="22"/>
      <c r="N205" s="4"/>
      <c r="O205" s="12">
        <v>2</v>
      </c>
      <c r="P205" s="4" t="s">
        <v>0</v>
      </c>
    </row>
    <row r="206" spans="1:17" ht="24" customHeight="1">
      <c r="A206" s="18"/>
      <c r="B206" s="4" t="s">
        <v>0</v>
      </c>
      <c r="C206" s="12">
        <v>3</v>
      </c>
      <c r="D206" s="24"/>
      <c r="E206" s="22"/>
      <c r="F206" s="4" t="s">
        <v>0</v>
      </c>
      <c r="G206" s="12">
        <v>3</v>
      </c>
      <c r="H206" s="24"/>
      <c r="I206" s="26"/>
      <c r="J206" s="4" t="s">
        <v>0</v>
      </c>
      <c r="K206" s="12">
        <v>3</v>
      </c>
      <c r="L206" s="24"/>
      <c r="M206" s="22"/>
      <c r="N206" s="4" t="s">
        <v>0</v>
      </c>
      <c r="O206" s="12">
        <v>3</v>
      </c>
      <c r="P206" s="4"/>
    </row>
    <row r="207" spans="1:17" ht="24" customHeight="1">
      <c r="A207" s="18"/>
      <c r="B207" s="4"/>
      <c r="C207" s="12">
        <v>4</v>
      </c>
      <c r="D207" s="24" t="s">
        <v>0</v>
      </c>
      <c r="E207" s="22"/>
      <c r="F207" s="4"/>
      <c r="G207" s="12">
        <v>4</v>
      </c>
      <c r="H207" s="24" t="s">
        <v>0</v>
      </c>
      <c r="I207" s="26"/>
      <c r="J207" s="4"/>
      <c r="K207" s="12">
        <v>4</v>
      </c>
      <c r="L207" s="24" t="s">
        <v>0</v>
      </c>
      <c r="M207" s="22"/>
      <c r="N207" s="4"/>
      <c r="O207" s="12">
        <v>4</v>
      </c>
      <c r="P207" s="4" t="s">
        <v>0</v>
      </c>
    </row>
    <row r="208" spans="1:17" ht="24" customHeight="1">
      <c r="A208" s="18"/>
      <c r="B208" s="4" t="s">
        <v>0</v>
      </c>
      <c r="C208" s="12">
        <v>5</v>
      </c>
      <c r="D208" s="24"/>
      <c r="E208" s="22"/>
      <c r="F208" s="4" t="s">
        <v>0</v>
      </c>
      <c r="G208" s="12">
        <v>5</v>
      </c>
      <c r="H208" s="24"/>
      <c r="I208" s="26"/>
      <c r="J208" s="4" t="s">
        <v>0</v>
      </c>
      <c r="K208" s="12">
        <v>5</v>
      </c>
      <c r="L208" s="24"/>
      <c r="M208" s="22"/>
      <c r="N208" s="4" t="s">
        <v>0</v>
      </c>
      <c r="O208" s="12">
        <v>5</v>
      </c>
      <c r="P208" s="4"/>
    </row>
    <row r="209" spans="1:17" ht="24" customHeight="1">
      <c r="A209" s="18"/>
      <c r="B209" s="4"/>
      <c r="C209" s="12">
        <v>6</v>
      </c>
      <c r="D209" s="24" t="s">
        <v>0</v>
      </c>
      <c r="E209" s="22"/>
      <c r="F209" s="4"/>
      <c r="G209" s="12">
        <v>6</v>
      </c>
      <c r="H209" s="24" t="s">
        <v>0</v>
      </c>
      <c r="I209" s="26"/>
      <c r="J209" s="4"/>
      <c r="K209" s="12">
        <v>6</v>
      </c>
      <c r="L209" s="24" t="s">
        <v>0</v>
      </c>
      <c r="M209" s="22"/>
      <c r="N209" s="4"/>
      <c r="O209" s="12">
        <v>6</v>
      </c>
      <c r="P209" s="4" t="s">
        <v>0</v>
      </c>
    </row>
    <row r="210" spans="1:17" ht="24" customHeight="1">
      <c r="A210" s="18"/>
      <c r="B210" s="4"/>
      <c r="C210" s="12"/>
      <c r="D210" s="24"/>
      <c r="E210" s="22"/>
      <c r="F210" s="4"/>
      <c r="G210" s="12"/>
      <c r="H210" s="24"/>
      <c r="I210" s="26"/>
      <c r="J210" s="4"/>
      <c r="K210" s="12"/>
      <c r="L210" s="24"/>
      <c r="M210" s="22"/>
      <c r="N210" s="4"/>
      <c r="O210" s="12"/>
      <c r="P210" s="4"/>
    </row>
    <row r="211" spans="1:17" ht="81" customHeight="1">
      <c r="A211" s="173" t="str">
        <f>Tabula!AR1</f>
        <v>Gada spēlētājs</v>
      </c>
      <c r="B211" s="173"/>
      <c r="C211" s="173"/>
      <c r="D211" s="174"/>
      <c r="E211" s="173" t="str">
        <f>Tabula!AR1</f>
        <v>Gada spēlētājs</v>
      </c>
      <c r="F211" s="173"/>
      <c r="G211" s="173"/>
      <c r="H211" s="174"/>
      <c r="I211" s="173" t="str">
        <f>Tabula!AR1</f>
        <v>Gada spēlētājs</v>
      </c>
      <c r="J211" s="173"/>
      <c r="K211" s="173"/>
      <c r="L211" s="174"/>
      <c r="M211" s="173" t="str">
        <f>Tabula!AR1</f>
        <v>Gada spēlētājs</v>
      </c>
      <c r="N211" s="173"/>
      <c r="O211" s="173"/>
      <c r="P211" s="174"/>
    </row>
    <row r="212" spans="1:17" ht="18" customHeight="1">
      <c r="A212" s="18"/>
      <c r="B212" s="171" t="s">
        <v>67</v>
      </c>
      <c r="C212" s="171"/>
      <c r="D212" s="172"/>
      <c r="E212" s="20"/>
      <c r="F212" s="171" t="s">
        <v>66</v>
      </c>
      <c r="G212" s="171"/>
      <c r="H212" s="172"/>
      <c r="I212" s="27"/>
      <c r="J212" s="171" t="s">
        <v>84</v>
      </c>
      <c r="K212" s="171"/>
      <c r="L212" s="172"/>
      <c r="M212" s="20"/>
      <c r="N212" s="171" t="s">
        <v>85</v>
      </c>
      <c r="O212" s="171"/>
      <c r="P212" s="171"/>
    </row>
    <row r="213" spans="1:17" s="79" customFormat="1" ht="27" customHeight="1">
      <c r="A213" s="71">
        <v>6</v>
      </c>
      <c r="B213" s="72" t="str">
        <f>Tabula!B17</f>
        <v>Atslega Aigars</v>
      </c>
      <c r="C213" s="73">
        <v>16</v>
      </c>
      <c r="D213" s="74" t="str">
        <f>Tabula!B37</f>
        <v>Kuzmins Arturs</v>
      </c>
      <c r="E213" s="75">
        <v>12</v>
      </c>
      <c r="F213" s="72" t="str">
        <f>Tabula!B29</f>
        <v>Dmitrenko Andrey</v>
      </c>
      <c r="G213" s="73">
        <v>15</v>
      </c>
      <c r="H213" s="74" t="str">
        <f>Tabula!B35</f>
        <v>Azeryer Vadim</v>
      </c>
      <c r="I213" s="76">
        <v>7</v>
      </c>
      <c r="J213" s="72" t="str">
        <f>Tabula!B19</f>
        <v>Pyshnij Jevgeniy</v>
      </c>
      <c r="K213" s="73">
        <v>5</v>
      </c>
      <c r="L213" s="74" t="str">
        <f>Tabula!B15</f>
        <v>Locmels Imants</v>
      </c>
      <c r="M213" s="75">
        <v>13</v>
      </c>
      <c r="N213" s="72" t="str">
        <f>Tabula!B31</f>
        <v>Caklis Imants</v>
      </c>
      <c r="O213" s="73">
        <v>14</v>
      </c>
      <c r="P213" s="72" t="str">
        <f>Tabula!B33</f>
        <v>Lepist Marek</v>
      </c>
    </row>
    <row r="214" spans="1:17" ht="24" customHeight="1">
      <c r="A214" s="18"/>
      <c r="B214" s="4" t="s">
        <v>0</v>
      </c>
      <c r="C214" s="12">
        <v>1</v>
      </c>
      <c r="D214" s="24"/>
      <c r="E214" s="22"/>
      <c r="F214" s="4" t="s">
        <v>0</v>
      </c>
      <c r="G214" s="12">
        <v>1</v>
      </c>
      <c r="H214" s="24"/>
      <c r="I214" s="26"/>
      <c r="J214" s="4" t="s">
        <v>0</v>
      </c>
      <c r="K214" s="12">
        <v>1</v>
      </c>
      <c r="L214" s="24"/>
      <c r="M214" s="22"/>
      <c r="N214" s="4" t="s">
        <v>0</v>
      </c>
      <c r="O214" s="12">
        <v>1</v>
      </c>
      <c r="P214" s="4"/>
    </row>
    <row r="215" spans="1:17" ht="24" customHeight="1">
      <c r="A215" s="18"/>
      <c r="B215" s="4"/>
      <c r="C215" s="12">
        <v>2</v>
      </c>
      <c r="D215" s="24" t="s">
        <v>0</v>
      </c>
      <c r="E215" s="22"/>
      <c r="F215" s="4"/>
      <c r="G215" s="12">
        <v>2</v>
      </c>
      <c r="H215" s="24" t="s">
        <v>0</v>
      </c>
      <c r="I215" s="26"/>
      <c r="J215" s="4"/>
      <c r="K215" s="12">
        <v>2</v>
      </c>
      <c r="L215" s="24" t="s">
        <v>0</v>
      </c>
      <c r="M215" s="22"/>
      <c r="N215" s="4"/>
      <c r="O215" s="12">
        <v>2</v>
      </c>
      <c r="P215" s="4" t="s">
        <v>0</v>
      </c>
    </row>
    <row r="216" spans="1:17" ht="24" customHeight="1">
      <c r="A216" s="18"/>
      <c r="B216" s="4" t="s">
        <v>0</v>
      </c>
      <c r="C216" s="12">
        <v>3</v>
      </c>
      <c r="D216" s="24"/>
      <c r="E216" s="22"/>
      <c r="F216" s="4" t="s">
        <v>0</v>
      </c>
      <c r="G216" s="12">
        <v>3</v>
      </c>
      <c r="H216" s="24"/>
      <c r="I216" s="26"/>
      <c r="J216" s="4" t="s">
        <v>0</v>
      </c>
      <c r="K216" s="12">
        <v>3</v>
      </c>
      <c r="L216" s="24"/>
      <c r="M216" s="22"/>
      <c r="N216" s="4" t="s">
        <v>0</v>
      </c>
      <c r="O216" s="12">
        <v>3</v>
      </c>
      <c r="P216" s="4"/>
    </row>
    <row r="217" spans="1:17" ht="24" customHeight="1">
      <c r="A217" s="18"/>
      <c r="B217" s="4"/>
      <c r="C217" s="12">
        <v>4</v>
      </c>
      <c r="D217" s="24" t="s">
        <v>0</v>
      </c>
      <c r="E217" s="22"/>
      <c r="F217" s="4"/>
      <c r="G217" s="12">
        <v>4</v>
      </c>
      <c r="H217" s="24" t="s">
        <v>0</v>
      </c>
      <c r="I217" s="26"/>
      <c r="J217" s="4"/>
      <c r="K217" s="12">
        <v>4</v>
      </c>
      <c r="L217" s="24" t="s">
        <v>0</v>
      </c>
      <c r="M217" s="22"/>
      <c r="N217" s="4"/>
      <c r="O217" s="12">
        <v>4</v>
      </c>
      <c r="P217" s="4" t="s">
        <v>0</v>
      </c>
    </row>
    <row r="218" spans="1:17" ht="24" customHeight="1">
      <c r="A218" s="18"/>
      <c r="B218" s="4" t="s">
        <v>0</v>
      </c>
      <c r="C218" s="12">
        <v>5</v>
      </c>
      <c r="D218" s="24"/>
      <c r="E218" s="22"/>
      <c r="F218" s="4" t="s">
        <v>0</v>
      </c>
      <c r="G218" s="12">
        <v>5</v>
      </c>
      <c r="H218" s="24"/>
      <c r="I218" s="26"/>
      <c r="J218" s="4" t="s">
        <v>0</v>
      </c>
      <c r="K218" s="12">
        <v>5</v>
      </c>
      <c r="L218" s="24"/>
      <c r="M218" s="22"/>
      <c r="N218" s="4" t="s">
        <v>0</v>
      </c>
      <c r="O218" s="12">
        <v>5</v>
      </c>
      <c r="P218" s="4"/>
    </row>
    <row r="219" spans="1:17" ht="24" customHeight="1">
      <c r="A219" s="18"/>
      <c r="B219" s="4"/>
      <c r="C219" s="12">
        <v>6</v>
      </c>
      <c r="D219" s="24" t="s">
        <v>0</v>
      </c>
      <c r="E219" s="22"/>
      <c r="F219" s="4"/>
      <c r="G219" s="12">
        <v>6</v>
      </c>
      <c r="H219" s="24" t="s">
        <v>0</v>
      </c>
      <c r="I219" s="26"/>
      <c r="J219" s="4"/>
      <c r="K219" s="12">
        <v>6</v>
      </c>
      <c r="L219" s="24" t="s">
        <v>0</v>
      </c>
      <c r="M219" s="22"/>
      <c r="N219" s="4"/>
      <c r="O219" s="12">
        <v>6</v>
      </c>
      <c r="P219" s="4" t="s">
        <v>0</v>
      </c>
    </row>
    <row r="220" spans="1:17" ht="24" customHeight="1">
      <c r="A220" s="18"/>
      <c r="B220" s="4"/>
      <c r="C220" s="12"/>
      <c r="D220" s="24"/>
      <c r="E220" s="22"/>
      <c r="F220" s="4"/>
      <c r="G220" s="12"/>
      <c r="H220" s="24"/>
      <c r="I220" s="26"/>
      <c r="J220" s="4"/>
      <c r="K220" s="12"/>
      <c r="L220" s="24"/>
      <c r="M220" s="22"/>
      <c r="N220" s="4"/>
      <c r="O220" s="12"/>
      <c r="P220" s="4"/>
    </row>
    <row r="221" spans="1:17" ht="21" customHeight="1">
      <c r="A221" s="173" t="str">
        <f>Tabula!AR1</f>
        <v>Gada spēlētājs</v>
      </c>
      <c r="B221" s="173"/>
      <c r="C221" s="173"/>
      <c r="D221" s="174"/>
      <c r="E221" s="173" t="str">
        <f>Tabula!AR1</f>
        <v>Gada spēlētājs</v>
      </c>
      <c r="F221" s="173"/>
      <c r="G221" s="173"/>
      <c r="H221" s="174"/>
      <c r="I221" s="173" t="str">
        <f>Tabula!AR1</f>
        <v>Gada spēlētājs</v>
      </c>
      <c r="J221" s="173"/>
      <c r="K221" s="173"/>
      <c r="L221" s="174"/>
      <c r="M221" s="173" t="str">
        <f>Tabula!AR1</f>
        <v>Gada spēlētājs</v>
      </c>
      <c r="N221" s="173"/>
      <c r="O221" s="173"/>
      <c r="P221" s="174"/>
    </row>
    <row r="222" spans="1:17" ht="18" customHeight="1">
      <c r="A222" s="18"/>
      <c r="B222" s="171" t="s">
        <v>68</v>
      </c>
      <c r="C222" s="171"/>
      <c r="D222" s="172"/>
      <c r="E222" s="20"/>
      <c r="F222" s="171" t="s">
        <v>130</v>
      </c>
      <c r="G222" s="171"/>
      <c r="H222" s="172"/>
      <c r="I222" s="27"/>
      <c r="J222" s="171" t="s">
        <v>70</v>
      </c>
      <c r="K222" s="171"/>
      <c r="L222" s="172"/>
      <c r="M222" s="27"/>
      <c r="N222" s="171" t="s">
        <v>131</v>
      </c>
      <c r="O222" s="171"/>
      <c r="P222" s="172"/>
      <c r="Q222" s="64">
        <v>12</v>
      </c>
    </row>
    <row r="223" spans="1:17" s="79" customFormat="1" ht="27" customHeight="1">
      <c r="A223" s="71">
        <v>16</v>
      </c>
      <c r="B223" s="72" t="str">
        <f>Tabula!B37</f>
        <v>Kuzmins Arturs</v>
      </c>
      <c r="C223" s="73">
        <v>14</v>
      </c>
      <c r="D223" s="74" t="str">
        <f>Tabula!B33</f>
        <v>Lepist Marek</v>
      </c>
      <c r="E223" s="75">
        <v>5</v>
      </c>
      <c r="F223" s="72" t="str">
        <f>Tabula!B15</f>
        <v>Locmels Imants</v>
      </c>
      <c r="G223" s="73">
        <v>8</v>
      </c>
      <c r="H223" s="74" t="str">
        <f>Tabula!B21</f>
        <v>Trees Guido</v>
      </c>
      <c r="I223" s="76">
        <v>1</v>
      </c>
      <c r="J223" s="72" t="str">
        <f>Tabula!B7</f>
        <v>Trifonovs Nikolajs</v>
      </c>
      <c r="K223" s="73">
        <v>12</v>
      </c>
      <c r="L223" s="74" t="str">
        <f>Tabula!B29</f>
        <v>Dmitrenko Andrey</v>
      </c>
      <c r="M223" s="76">
        <v>15</v>
      </c>
      <c r="N223" s="72" t="str">
        <f>Tabula!B35</f>
        <v>Azeryer Vadim</v>
      </c>
      <c r="O223" s="73">
        <v>13</v>
      </c>
      <c r="P223" s="74" t="str">
        <f>Tabula!B31</f>
        <v>Caklis Imants</v>
      </c>
    </row>
    <row r="224" spans="1:17" ht="24" customHeight="1">
      <c r="A224" s="18"/>
      <c r="B224" s="4" t="s">
        <v>0</v>
      </c>
      <c r="C224" s="12">
        <v>1</v>
      </c>
      <c r="D224" s="24"/>
      <c r="E224" s="22"/>
      <c r="F224" s="4" t="s">
        <v>0</v>
      </c>
      <c r="G224" s="12">
        <v>1</v>
      </c>
      <c r="H224" s="24"/>
      <c r="I224" s="26"/>
      <c r="J224" s="4" t="s">
        <v>0</v>
      </c>
      <c r="K224" s="12">
        <v>1</v>
      </c>
      <c r="L224" s="24"/>
      <c r="M224" s="26"/>
      <c r="N224" s="4" t="s">
        <v>0</v>
      </c>
      <c r="O224" s="12">
        <v>1</v>
      </c>
      <c r="P224" s="24"/>
    </row>
    <row r="225" spans="1:16" ht="24" customHeight="1">
      <c r="A225" s="18"/>
      <c r="B225" s="4"/>
      <c r="C225" s="12">
        <v>2</v>
      </c>
      <c r="D225" s="24" t="s">
        <v>0</v>
      </c>
      <c r="E225" s="22"/>
      <c r="F225" s="4"/>
      <c r="G225" s="12">
        <v>2</v>
      </c>
      <c r="H225" s="24" t="s">
        <v>0</v>
      </c>
      <c r="I225" s="26"/>
      <c r="J225" s="4"/>
      <c r="K225" s="12">
        <v>2</v>
      </c>
      <c r="L225" s="24" t="s">
        <v>0</v>
      </c>
      <c r="M225" s="26"/>
      <c r="N225" s="4"/>
      <c r="O225" s="12">
        <v>2</v>
      </c>
      <c r="P225" s="24" t="s">
        <v>0</v>
      </c>
    </row>
    <row r="226" spans="1:16" ht="24" customHeight="1">
      <c r="A226" s="18"/>
      <c r="B226" s="4" t="s">
        <v>0</v>
      </c>
      <c r="C226" s="12">
        <v>3</v>
      </c>
      <c r="D226" s="24"/>
      <c r="E226" s="22"/>
      <c r="F226" s="4" t="s">
        <v>0</v>
      </c>
      <c r="G226" s="12">
        <v>3</v>
      </c>
      <c r="H226" s="24"/>
      <c r="I226" s="26"/>
      <c r="J226" s="4" t="s">
        <v>0</v>
      </c>
      <c r="K226" s="12">
        <v>3</v>
      </c>
      <c r="L226" s="24"/>
      <c r="M226" s="26"/>
      <c r="N226" s="4" t="s">
        <v>0</v>
      </c>
      <c r="O226" s="12">
        <v>3</v>
      </c>
      <c r="P226" s="24"/>
    </row>
    <row r="227" spans="1:16" ht="24" customHeight="1">
      <c r="A227" s="18"/>
      <c r="B227" s="4"/>
      <c r="C227" s="12">
        <v>4</v>
      </c>
      <c r="D227" s="24" t="s">
        <v>0</v>
      </c>
      <c r="E227" s="22"/>
      <c r="F227" s="4"/>
      <c r="G227" s="12">
        <v>4</v>
      </c>
      <c r="H227" s="24" t="s">
        <v>0</v>
      </c>
      <c r="I227" s="26"/>
      <c r="J227" s="4"/>
      <c r="K227" s="12">
        <v>4</v>
      </c>
      <c r="L227" s="24" t="s">
        <v>0</v>
      </c>
      <c r="M227" s="26"/>
      <c r="N227" s="4"/>
      <c r="O227" s="12">
        <v>4</v>
      </c>
      <c r="P227" s="24" t="s">
        <v>0</v>
      </c>
    </row>
    <row r="228" spans="1:16" ht="24" customHeight="1">
      <c r="A228" s="18"/>
      <c r="B228" s="4" t="s">
        <v>0</v>
      </c>
      <c r="C228" s="12">
        <v>5</v>
      </c>
      <c r="D228" s="24"/>
      <c r="E228" s="22"/>
      <c r="F228" s="4" t="s">
        <v>0</v>
      </c>
      <c r="G228" s="12">
        <v>5</v>
      </c>
      <c r="H228" s="24"/>
      <c r="I228" s="26"/>
      <c r="J228" s="4" t="s">
        <v>0</v>
      </c>
      <c r="K228" s="12">
        <v>5</v>
      </c>
      <c r="L228" s="24"/>
      <c r="M228" s="26"/>
      <c r="N228" s="4" t="s">
        <v>0</v>
      </c>
      <c r="O228" s="12">
        <v>5</v>
      </c>
      <c r="P228" s="24"/>
    </row>
    <row r="229" spans="1:16" ht="24" customHeight="1">
      <c r="A229" s="18"/>
      <c r="B229" s="4"/>
      <c r="C229" s="12">
        <v>6</v>
      </c>
      <c r="D229" s="24" t="s">
        <v>0</v>
      </c>
      <c r="E229" s="22"/>
      <c r="F229" s="4"/>
      <c r="G229" s="12">
        <v>6</v>
      </c>
      <c r="H229" s="24" t="s">
        <v>0</v>
      </c>
      <c r="I229" s="26"/>
      <c r="J229" s="4"/>
      <c r="K229" s="12">
        <v>6</v>
      </c>
      <c r="L229" s="24" t="s">
        <v>0</v>
      </c>
      <c r="M229" s="26"/>
      <c r="N229" s="4"/>
      <c r="O229" s="12">
        <v>6</v>
      </c>
      <c r="P229" s="24" t="s">
        <v>0</v>
      </c>
    </row>
    <row r="230" spans="1:16" ht="24" customHeight="1">
      <c r="A230" s="18"/>
      <c r="B230" s="4"/>
      <c r="C230" s="12"/>
      <c r="D230" s="24"/>
      <c r="E230" s="23"/>
      <c r="F230" s="4"/>
      <c r="G230" s="12"/>
      <c r="H230" s="24"/>
      <c r="I230" s="28"/>
      <c r="J230" s="4"/>
      <c r="K230" s="12"/>
      <c r="L230" s="24"/>
      <c r="M230" s="28"/>
      <c r="N230" s="4"/>
      <c r="O230" s="12"/>
      <c r="P230" s="24"/>
    </row>
    <row r="231" spans="1:16" ht="81" customHeight="1">
      <c r="A231" s="173" t="str">
        <f>Tabula!AR1</f>
        <v>Gada spēlētājs</v>
      </c>
      <c r="B231" s="173"/>
      <c r="C231" s="173"/>
      <c r="D231" s="174"/>
      <c r="E231" s="173" t="str">
        <f>Tabula!AR1</f>
        <v>Gada spēlētājs</v>
      </c>
      <c r="F231" s="173"/>
      <c r="G231" s="173"/>
      <c r="H231" s="174"/>
      <c r="I231" s="173" t="str">
        <f>Tabula!AR1</f>
        <v>Gada spēlētājs</v>
      </c>
      <c r="J231" s="173"/>
      <c r="K231" s="173"/>
      <c r="L231" s="174"/>
      <c r="M231" s="173" t="str">
        <f>Tabula!AR1</f>
        <v>Gada spēlētājs</v>
      </c>
      <c r="N231" s="173"/>
      <c r="O231" s="173"/>
      <c r="P231" s="174"/>
    </row>
    <row r="232" spans="1:16" ht="18" customHeight="1">
      <c r="A232" s="18"/>
      <c r="B232" s="171" t="s">
        <v>69</v>
      </c>
      <c r="C232" s="171"/>
      <c r="D232" s="172"/>
      <c r="E232" s="20"/>
      <c r="F232" s="171" t="s">
        <v>71</v>
      </c>
      <c r="G232" s="171"/>
      <c r="H232" s="172"/>
      <c r="I232" s="27"/>
      <c r="J232" s="171" t="s">
        <v>132</v>
      </c>
      <c r="K232" s="171"/>
      <c r="L232" s="172"/>
      <c r="M232" s="27"/>
      <c r="N232" s="171" t="s">
        <v>133</v>
      </c>
      <c r="O232" s="171"/>
      <c r="P232" s="172"/>
    </row>
    <row r="233" spans="1:16" s="79" customFormat="1" ht="27" customHeight="1">
      <c r="A233" s="71">
        <v>3</v>
      </c>
      <c r="B233" s="72" t="str">
        <f>Tabula!B11</f>
        <v>Jaunbruns Arnis</v>
      </c>
      <c r="C233" s="73">
        <v>10</v>
      </c>
      <c r="D233" s="74" t="str">
        <f>Tabula!B25</f>
        <v>Mererand Urmas</v>
      </c>
      <c r="E233" s="75">
        <v>4</v>
      </c>
      <c r="F233" s="72" t="str">
        <f>Tabula!B13</f>
        <v>Liepins Guntars</v>
      </c>
      <c r="G233" s="73">
        <v>9</v>
      </c>
      <c r="H233" s="74" t="str">
        <f>Tabula!B23</f>
        <v>Pumpins Aivars</v>
      </c>
      <c r="I233" s="76">
        <v>2</v>
      </c>
      <c r="J233" s="72" t="str">
        <f>Tabula!B9</f>
        <v>Lepist Mihkel</v>
      </c>
      <c r="K233" s="73">
        <v>11</v>
      </c>
      <c r="L233" s="74" t="str">
        <f>Tabula!B27</f>
        <v>Chumichev Oleg</v>
      </c>
      <c r="M233" s="76">
        <v>6</v>
      </c>
      <c r="N233" s="72" t="str">
        <f>Tabula!B17</f>
        <v>Atslega Aigars</v>
      </c>
      <c r="O233" s="73">
        <v>7</v>
      </c>
      <c r="P233" s="74" t="str">
        <f>Tabula!B19</f>
        <v>Pyshnij Jevgeniy</v>
      </c>
    </row>
    <row r="234" spans="1:16" ht="24" customHeight="1">
      <c r="A234" s="18"/>
      <c r="B234" s="4" t="s">
        <v>0</v>
      </c>
      <c r="C234" s="12">
        <v>1</v>
      </c>
      <c r="D234" s="24"/>
      <c r="E234" s="22"/>
      <c r="F234" s="4" t="s">
        <v>0</v>
      </c>
      <c r="G234" s="12">
        <v>1</v>
      </c>
      <c r="H234" s="24"/>
      <c r="I234" s="26"/>
      <c r="J234" s="4" t="s">
        <v>0</v>
      </c>
      <c r="K234" s="12">
        <v>1</v>
      </c>
      <c r="L234" s="24"/>
      <c r="M234" s="26"/>
      <c r="N234" s="4" t="s">
        <v>0</v>
      </c>
      <c r="O234" s="12">
        <v>1</v>
      </c>
      <c r="P234" s="24"/>
    </row>
    <row r="235" spans="1:16" ht="24" customHeight="1">
      <c r="A235" s="18"/>
      <c r="B235" s="4"/>
      <c r="C235" s="12">
        <v>2</v>
      </c>
      <c r="D235" s="24" t="s">
        <v>0</v>
      </c>
      <c r="E235" s="22"/>
      <c r="F235" s="4"/>
      <c r="G235" s="12">
        <v>2</v>
      </c>
      <c r="H235" s="24" t="s">
        <v>0</v>
      </c>
      <c r="I235" s="26"/>
      <c r="J235" s="4"/>
      <c r="K235" s="12">
        <v>2</v>
      </c>
      <c r="L235" s="24" t="s">
        <v>0</v>
      </c>
      <c r="M235" s="26"/>
      <c r="N235" s="4"/>
      <c r="O235" s="12">
        <v>2</v>
      </c>
      <c r="P235" s="24" t="s">
        <v>0</v>
      </c>
    </row>
    <row r="236" spans="1:16" ht="24" customHeight="1">
      <c r="A236" s="18"/>
      <c r="B236" s="4" t="s">
        <v>0</v>
      </c>
      <c r="C236" s="12">
        <v>3</v>
      </c>
      <c r="D236" s="24"/>
      <c r="E236" s="22"/>
      <c r="F236" s="4" t="s">
        <v>0</v>
      </c>
      <c r="G236" s="12">
        <v>3</v>
      </c>
      <c r="H236" s="24"/>
      <c r="I236" s="26"/>
      <c r="J236" s="4" t="s">
        <v>0</v>
      </c>
      <c r="K236" s="12">
        <v>3</v>
      </c>
      <c r="L236" s="24"/>
      <c r="M236" s="26"/>
      <c r="N236" s="4" t="s">
        <v>0</v>
      </c>
      <c r="O236" s="12">
        <v>3</v>
      </c>
      <c r="P236" s="24"/>
    </row>
    <row r="237" spans="1:16" ht="24" customHeight="1">
      <c r="A237" s="18"/>
      <c r="B237" s="4"/>
      <c r="C237" s="12">
        <v>4</v>
      </c>
      <c r="D237" s="24" t="s">
        <v>0</v>
      </c>
      <c r="E237" s="22"/>
      <c r="F237" s="4"/>
      <c r="G237" s="12">
        <v>4</v>
      </c>
      <c r="H237" s="24" t="s">
        <v>0</v>
      </c>
      <c r="I237" s="26"/>
      <c r="J237" s="4"/>
      <c r="K237" s="12">
        <v>4</v>
      </c>
      <c r="L237" s="24" t="s">
        <v>0</v>
      </c>
      <c r="M237" s="26"/>
      <c r="N237" s="4"/>
      <c r="O237" s="12">
        <v>4</v>
      </c>
      <c r="P237" s="24" t="s">
        <v>0</v>
      </c>
    </row>
    <row r="238" spans="1:16" ht="24" customHeight="1">
      <c r="A238" s="18"/>
      <c r="B238" s="4" t="s">
        <v>0</v>
      </c>
      <c r="C238" s="12">
        <v>5</v>
      </c>
      <c r="D238" s="24"/>
      <c r="E238" s="22"/>
      <c r="F238" s="4" t="s">
        <v>0</v>
      </c>
      <c r="G238" s="12">
        <v>5</v>
      </c>
      <c r="H238" s="24"/>
      <c r="I238" s="26"/>
      <c r="J238" s="4" t="s">
        <v>0</v>
      </c>
      <c r="K238" s="12">
        <v>5</v>
      </c>
      <c r="L238" s="24"/>
      <c r="M238" s="26"/>
      <c r="N238" s="4" t="s">
        <v>0</v>
      </c>
      <c r="O238" s="12">
        <v>5</v>
      </c>
      <c r="P238" s="24"/>
    </row>
    <row r="239" spans="1:16" ht="24" customHeight="1">
      <c r="A239" s="18"/>
      <c r="B239" s="4"/>
      <c r="C239" s="12">
        <v>6</v>
      </c>
      <c r="D239" s="24" t="s">
        <v>0</v>
      </c>
      <c r="E239" s="22"/>
      <c r="F239" s="4"/>
      <c r="G239" s="12">
        <v>6</v>
      </c>
      <c r="H239" s="24" t="s">
        <v>0</v>
      </c>
      <c r="I239" s="26"/>
      <c r="J239" s="4"/>
      <c r="K239" s="12">
        <v>6</v>
      </c>
      <c r="L239" s="24" t="s">
        <v>0</v>
      </c>
      <c r="M239" s="26"/>
      <c r="N239" s="4"/>
      <c r="O239" s="12">
        <v>6</v>
      </c>
      <c r="P239" s="24" t="s">
        <v>0</v>
      </c>
    </row>
    <row r="240" spans="1:16" ht="24" customHeight="1">
      <c r="A240" s="18"/>
      <c r="B240" s="4"/>
      <c r="C240" s="12"/>
      <c r="D240" s="24"/>
      <c r="E240" s="23"/>
      <c r="F240" s="4"/>
      <c r="G240" s="12"/>
      <c r="H240" s="24"/>
      <c r="I240" s="28"/>
      <c r="J240" s="4"/>
      <c r="K240" s="12"/>
      <c r="L240" s="24"/>
      <c r="M240" s="28"/>
      <c r="N240" s="4"/>
      <c r="O240" s="12"/>
      <c r="P240" s="24"/>
    </row>
    <row r="241" spans="1:17" ht="21" customHeight="1">
      <c r="A241" s="173" t="str">
        <f>Tabula!AR1</f>
        <v>Gada spēlētājs</v>
      </c>
      <c r="B241" s="173"/>
      <c r="C241" s="173"/>
      <c r="D241" s="174"/>
      <c r="E241" s="173" t="str">
        <f>Tabula!AR1</f>
        <v>Gada spēlētājs</v>
      </c>
      <c r="F241" s="173"/>
      <c r="G241" s="173"/>
      <c r="H241" s="174"/>
      <c r="I241" s="173" t="str">
        <f>Tabula!AR1</f>
        <v>Gada spēlētājs</v>
      </c>
      <c r="J241" s="173"/>
      <c r="K241" s="173"/>
      <c r="L241" s="174"/>
      <c r="M241" s="173" t="str">
        <f>Tabula!AR1</f>
        <v>Gada spēlētājs</v>
      </c>
      <c r="N241" s="173"/>
      <c r="O241" s="173"/>
      <c r="P241" s="174"/>
    </row>
    <row r="242" spans="1:17" ht="18" customHeight="1">
      <c r="A242" s="18"/>
      <c r="B242" s="171" t="s">
        <v>134</v>
      </c>
      <c r="C242" s="171"/>
      <c r="D242" s="172"/>
      <c r="E242" s="20"/>
      <c r="F242" s="171" t="s">
        <v>135</v>
      </c>
      <c r="G242" s="171"/>
      <c r="H242" s="172"/>
      <c r="I242" s="27"/>
      <c r="J242" s="171" t="s">
        <v>89</v>
      </c>
      <c r="K242" s="171"/>
      <c r="L242" s="172"/>
      <c r="M242" s="27"/>
      <c r="N242" s="171" t="s">
        <v>160</v>
      </c>
      <c r="O242" s="171"/>
      <c r="P242" s="172"/>
      <c r="Q242" s="64">
        <v>13</v>
      </c>
    </row>
    <row r="243" spans="1:17" s="79" customFormat="1" ht="27" customHeight="1">
      <c r="A243" s="71">
        <v>9</v>
      </c>
      <c r="B243" s="72" t="str">
        <f>Tabula!B23</f>
        <v>Pumpins Aivars</v>
      </c>
      <c r="C243" s="73">
        <v>5</v>
      </c>
      <c r="D243" s="74" t="str">
        <f>Tabula!B15</f>
        <v>Locmels Imants</v>
      </c>
      <c r="E243" s="75">
        <v>7</v>
      </c>
      <c r="F243" s="72" t="str">
        <f>Tabula!B19</f>
        <v>Pyshnij Jevgeniy</v>
      </c>
      <c r="G243" s="73">
        <v>16</v>
      </c>
      <c r="H243" s="74" t="str">
        <f>Tabula!B37</f>
        <v>Kuzmins Arturs</v>
      </c>
      <c r="I243" s="76">
        <v>10</v>
      </c>
      <c r="J243" s="72" t="str">
        <f>Tabula!B25</f>
        <v>Mererand Urmas</v>
      </c>
      <c r="K243" s="73">
        <v>4</v>
      </c>
      <c r="L243" s="74" t="str">
        <f>Tabula!B13</f>
        <v>Liepins Guntars</v>
      </c>
      <c r="M243" s="76">
        <v>11</v>
      </c>
      <c r="N243" s="81" t="str">
        <f>Tabula!B27</f>
        <v>Chumichev Oleg</v>
      </c>
      <c r="O243" s="73">
        <v>3</v>
      </c>
      <c r="P243" s="74" t="str">
        <f>Tabula!B11</f>
        <v>Jaunbruns Arnis</v>
      </c>
    </row>
    <row r="244" spans="1:17" ht="24" customHeight="1">
      <c r="A244" s="18"/>
      <c r="B244" s="4" t="s">
        <v>0</v>
      </c>
      <c r="C244" s="12">
        <v>1</v>
      </c>
      <c r="D244" s="24"/>
      <c r="E244" s="22"/>
      <c r="F244" s="4" t="s">
        <v>0</v>
      </c>
      <c r="G244" s="12">
        <v>1</v>
      </c>
      <c r="H244" s="24"/>
      <c r="I244" s="26"/>
      <c r="J244" s="4" t="s">
        <v>0</v>
      </c>
      <c r="K244" s="12">
        <v>1</v>
      </c>
      <c r="L244" s="24"/>
      <c r="M244" s="26"/>
      <c r="N244" s="4" t="s">
        <v>0</v>
      </c>
      <c r="O244" s="12">
        <v>1</v>
      </c>
      <c r="P244" s="24"/>
    </row>
    <row r="245" spans="1:17" ht="24" customHeight="1">
      <c r="A245" s="18"/>
      <c r="B245" s="4"/>
      <c r="C245" s="12">
        <v>2</v>
      </c>
      <c r="D245" s="24" t="s">
        <v>0</v>
      </c>
      <c r="E245" s="22"/>
      <c r="F245" s="4"/>
      <c r="G245" s="12">
        <v>2</v>
      </c>
      <c r="H245" s="24" t="s">
        <v>0</v>
      </c>
      <c r="I245" s="26"/>
      <c r="J245" s="4"/>
      <c r="K245" s="12">
        <v>2</v>
      </c>
      <c r="L245" s="24" t="s">
        <v>0</v>
      </c>
      <c r="M245" s="26"/>
      <c r="N245" s="4"/>
      <c r="O245" s="12">
        <v>2</v>
      </c>
      <c r="P245" s="24" t="s">
        <v>0</v>
      </c>
    </row>
    <row r="246" spans="1:17" ht="24" customHeight="1">
      <c r="A246" s="18"/>
      <c r="B246" s="4" t="s">
        <v>0</v>
      </c>
      <c r="C246" s="12">
        <v>3</v>
      </c>
      <c r="D246" s="24"/>
      <c r="E246" s="22"/>
      <c r="F246" s="4" t="s">
        <v>0</v>
      </c>
      <c r="G246" s="12">
        <v>3</v>
      </c>
      <c r="H246" s="24"/>
      <c r="I246" s="26"/>
      <c r="J246" s="4" t="s">
        <v>0</v>
      </c>
      <c r="K246" s="12">
        <v>3</v>
      </c>
      <c r="L246" s="24"/>
      <c r="M246" s="26"/>
      <c r="N246" s="4" t="s">
        <v>0</v>
      </c>
      <c r="O246" s="12">
        <v>3</v>
      </c>
      <c r="P246" s="24"/>
    </row>
    <row r="247" spans="1:17" ht="24" customHeight="1">
      <c r="A247" s="18"/>
      <c r="B247" s="4"/>
      <c r="C247" s="12">
        <v>4</v>
      </c>
      <c r="D247" s="24" t="s">
        <v>0</v>
      </c>
      <c r="E247" s="22"/>
      <c r="F247" s="4"/>
      <c r="G247" s="12">
        <v>4</v>
      </c>
      <c r="H247" s="24" t="s">
        <v>0</v>
      </c>
      <c r="I247" s="26"/>
      <c r="J247" s="4"/>
      <c r="K247" s="12">
        <v>4</v>
      </c>
      <c r="L247" s="24" t="s">
        <v>0</v>
      </c>
      <c r="M247" s="26"/>
      <c r="N247" s="4"/>
      <c r="O247" s="12">
        <v>4</v>
      </c>
      <c r="P247" s="24" t="s">
        <v>0</v>
      </c>
    </row>
    <row r="248" spans="1:17" ht="24" customHeight="1">
      <c r="A248" s="18"/>
      <c r="B248" s="4" t="s">
        <v>0</v>
      </c>
      <c r="C248" s="12">
        <v>5</v>
      </c>
      <c r="D248" s="24"/>
      <c r="E248" s="22"/>
      <c r="F248" s="4" t="s">
        <v>0</v>
      </c>
      <c r="G248" s="12">
        <v>5</v>
      </c>
      <c r="H248" s="24"/>
      <c r="I248" s="26"/>
      <c r="J248" s="4" t="s">
        <v>0</v>
      </c>
      <c r="K248" s="12">
        <v>5</v>
      </c>
      <c r="L248" s="24"/>
      <c r="M248" s="26"/>
      <c r="N248" s="4" t="s">
        <v>0</v>
      </c>
      <c r="O248" s="12">
        <v>5</v>
      </c>
      <c r="P248" s="24"/>
    </row>
    <row r="249" spans="1:17" ht="24" customHeight="1">
      <c r="A249" s="18"/>
      <c r="B249" s="4"/>
      <c r="C249" s="12">
        <v>6</v>
      </c>
      <c r="D249" s="24" t="s">
        <v>0</v>
      </c>
      <c r="E249" s="22"/>
      <c r="F249" s="4"/>
      <c r="G249" s="12">
        <v>6</v>
      </c>
      <c r="H249" s="24" t="s">
        <v>0</v>
      </c>
      <c r="I249" s="26"/>
      <c r="J249" s="4"/>
      <c r="K249" s="12">
        <v>6</v>
      </c>
      <c r="L249" s="24" t="s">
        <v>0</v>
      </c>
      <c r="M249" s="26"/>
      <c r="N249" s="4"/>
      <c r="O249" s="12">
        <v>6</v>
      </c>
      <c r="P249" s="24" t="s">
        <v>0</v>
      </c>
    </row>
    <row r="250" spans="1:17" ht="24" customHeight="1">
      <c r="A250" s="18"/>
      <c r="B250" s="4"/>
      <c r="C250" s="12"/>
      <c r="D250" s="24"/>
      <c r="E250" s="23"/>
      <c r="F250" s="4"/>
      <c r="G250" s="12"/>
      <c r="H250" s="24"/>
      <c r="I250" s="28"/>
      <c r="J250" s="4"/>
      <c r="K250" s="12"/>
      <c r="L250" s="24"/>
      <c r="M250" s="28"/>
      <c r="N250" s="4"/>
      <c r="O250" s="12"/>
      <c r="P250" s="24"/>
    </row>
    <row r="251" spans="1:17" ht="81" customHeight="1">
      <c r="A251" s="173" t="str">
        <f>Tabula!AR1</f>
        <v>Gada spēlētājs</v>
      </c>
      <c r="B251" s="173"/>
      <c r="C251" s="173"/>
      <c r="D251" s="174"/>
      <c r="E251" s="173" t="str">
        <f>Tabula!AR1</f>
        <v>Gada spēlētājs</v>
      </c>
      <c r="F251" s="173"/>
      <c r="G251" s="173"/>
      <c r="H251" s="174"/>
      <c r="I251" s="173" t="str">
        <f>Tabula!AR1</f>
        <v>Gada spēlētājs</v>
      </c>
      <c r="J251" s="173"/>
      <c r="K251" s="173"/>
      <c r="L251" s="174"/>
      <c r="M251" s="173" t="str">
        <f>Tabula!AR1</f>
        <v>Gada spēlētājs</v>
      </c>
      <c r="N251" s="173"/>
      <c r="O251" s="173"/>
      <c r="P251" s="174"/>
    </row>
    <row r="252" spans="1:17" ht="18" customHeight="1">
      <c r="A252" s="18"/>
      <c r="B252" s="171" t="s">
        <v>86</v>
      </c>
      <c r="C252" s="171"/>
      <c r="D252" s="172"/>
      <c r="E252" s="20"/>
      <c r="F252" s="171" t="s">
        <v>87</v>
      </c>
      <c r="G252" s="171"/>
      <c r="H252" s="172"/>
      <c r="I252" s="27"/>
      <c r="J252" s="171" t="s">
        <v>88</v>
      </c>
      <c r="K252" s="171"/>
      <c r="L252" s="172"/>
      <c r="M252" s="27"/>
      <c r="N252" s="171" t="s">
        <v>159</v>
      </c>
      <c r="O252" s="171"/>
      <c r="P252" s="172"/>
    </row>
    <row r="253" spans="1:17" s="79" customFormat="1" ht="27" customHeight="1">
      <c r="A253" s="71">
        <v>12</v>
      </c>
      <c r="B253" s="72" t="str">
        <f>Tabula!B29</f>
        <v>Dmitrenko Andrey</v>
      </c>
      <c r="C253" s="73">
        <v>2</v>
      </c>
      <c r="D253" s="74" t="str">
        <f>Tabula!B9</f>
        <v>Lepist Mihkel</v>
      </c>
      <c r="E253" s="75">
        <v>8</v>
      </c>
      <c r="F253" s="72" t="str">
        <f>Tabula!B21</f>
        <v>Trees Guido</v>
      </c>
      <c r="G253" s="73">
        <v>6</v>
      </c>
      <c r="H253" s="74" t="str">
        <f>Tabula!B17</f>
        <v>Atslega Aigars</v>
      </c>
      <c r="I253" s="76">
        <v>14</v>
      </c>
      <c r="J253" s="72" t="str">
        <f>Tabula!B33</f>
        <v>Lepist Marek</v>
      </c>
      <c r="K253" s="73">
        <v>15</v>
      </c>
      <c r="L253" s="74" t="str">
        <f>Tabula!B35</f>
        <v>Azeryer Vadim</v>
      </c>
      <c r="M253" s="76">
        <v>13</v>
      </c>
      <c r="N253" s="72" t="str">
        <f>Tabula!B31</f>
        <v>Caklis Imants</v>
      </c>
      <c r="O253" s="73">
        <v>1</v>
      </c>
      <c r="P253" s="74" t="str">
        <f>Tabula!B7</f>
        <v>Trifonovs Nikolajs</v>
      </c>
    </row>
    <row r="254" spans="1:17" ht="24" customHeight="1">
      <c r="A254" s="18"/>
      <c r="B254" s="4" t="s">
        <v>0</v>
      </c>
      <c r="C254" s="12">
        <v>1</v>
      </c>
      <c r="D254" s="24"/>
      <c r="E254" s="22"/>
      <c r="F254" s="4" t="s">
        <v>0</v>
      </c>
      <c r="G254" s="12">
        <v>1</v>
      </c>
      <c r="H254" s="24"/>
      <c r="I254" s="26"/>
      <c r="J254" s="4" t="s">
        <v>0</v>
      </c>
      <c r="K254" s="12">
        <v>1</v>
      </c>
      <c r="L254" s="24"/>
      <c r="M254" s="26"/>
      <c r="N254" s="4" t="s">
        <v>0</v>
      </c>
      <c r="O254" s="12">
        <v>1</v>
      </c>
      <c r="P254" s="24"/>
    </row>
    <row r="255" spans="1:17" ht="24" customHeight="1">
      <c r="A255" s="18"/>
      <c r="B255" s="4"/>
      <c r="C255" s="12">
        <v>2</v>
      </c>
      <c r="D255" s="24" t="s">
        <v>0</v>
      </c>
      <c r="E255" s="22"/>
      <c r="F255" s="4"/>
      <c r="G255" s="12">
        <v>2</v>
      </c>
      <c r="H255" s="24" t="s">
        <v>0</v>
      </c>
      <c r="I255" s="26"/>
      <c r="J255" s="4"/>
      <c r="K255" s="12">
        <v>2</v>
      </c>
      <c r="L255" s="24" t="s">
        <v>0</v>
      </c>
      <c r="M255" s="26"/>
      <c r="N255" s="4"/>
      <c r="O255" s="12">
        <v>2</v>
      </c>
      <c r="P255" s="24" t="s">
        <v>0</v>
      </c>
    </row>
    <row r="256" spans="1:17" ht="24" customHeight="1">
      <c r="A256" s="18"/>
      <c r="B256" s="4" t="s">
        <v>0</v>
      </c>
      <c r="C256" s="12">
        <v>3</v>
      </c>
      <c r="D256" s="24"/>
      <c r="E256" s="22"/>
      <c r="F256" s="4" t="s">
        <v>0</v>
      </c>
      <c r="G256" s="12">
        <v>3</v>
      </c>
      <c r="H256" s="24"/>
      <c r="I256" s="26"/>
      <c r="J256" s="4" t="s">
        <v>0</v>
      </c>
      <c r="K256" s="12">
        <v>3</v>
      </c>
      <c r="L256" s="24"/>
      <c r="M256" s="26"/>
      <c r="N256" s="4" t="s">
        <v>0</v>
      </c>
      <c r="O256" s="12">
        <v>3</v>
      </c>
      <c r="P256" s="24"/>
    </row>
    <row r="257" spans="1:17" ht="24" customHeight="1">
      <c r="A257" s="18"/>
      <c r="B257" s="4"/>
      <c r="C257" s="12">
        <v>4</v>
      </c>
      <c r="D257" s="24" t="s">
        <v>0</v>
      </c>
      <c r="E257" s="22"/>
      <c r="F257" s="4"/>
      <c r="G257" s="12">
        <v>4</v>
      </c>
      <c r="H257" s="24" t="s">
        <v>0</v>
      </c>
      <c r="I257" s="26"/>
      <c r="J257" s="4"/>
      <c r="K257" s="12">
        <v>4</v>
      </c>
      <c r="L257" s="24" t="s">
        <v>0</v>
      </c>
      <c r="M257" s="26"/>
      <c r="N257" s="4"/>
      <c r="O257" s="12">
        <v>4</v>
      </c>
      <c r="P257" s="24" t="s">
        <v>0</v>
      </c>
    </row>
    <row r="258" spans="1:17" ht="24" customHeight="1">
      <c r="A258" s="18"/>
      <c r="B258" s="4" t="s">
        <v>0</v>
      </c>
      <c r="C258" s="12">
        <v>5</v>
      </c>
      <c r="D258" s="24"/>
      <c r="E258" s="22"/>
      <c r="F258" s="4" t="s">
        <v>0</v>
      </c>
      <c r="G258" s="12">
        <v>5</v>
      </c>
      <c r="H258" s="24"/>
      <c r="I258" s="26"/>
      <c r="J258" s="4" t="s">
        <v>0</v>
      </c>
      <c r="K258" s="12">
        <v>5</v>
      </c>
      <c r="L258" s="24"/>
      <c r="M258" s="26"/>
      <c r="N258" s="4" t="s">
        <v>0</v>
      </c>
      <c r="O258" s="12">
        <v>5</v>
      </c>
      <c r="P258" s="24"/>
    </row>
    <row r="259" spans="1:17" ht="24" customHeight="1">
      <c r="A259" s="18"/>
      <c r="B259" s="4"/>
      <c r="C259" s="12">
        <v>6</v>
      </c>
      <c r="D259" s="24" t="s">
        <v>0</v>
      </c>
      <c r="E259" s="22"/>
      <c r="F259" s="4"/>
      <c r="G259" s="12">
        <v>6</v>
      </c>
      <c r="H259" s="24" t="s">
        <v>0</v>
      </c>
      <c r="I259" s="26"/>
      <c r="J259" s="4"/>
      <c r="K259" s="12">
        <v>6</v>
      </c>
      <c r="L259" s="24" t="s">
        <v>0</v>
      </c>
      <c r="M259" s="26"/>
      <c r="N259" s="4"/>
      <c r="O259" s="12">
        <v>6</v>
      </c>
      <c r="P259" s="24" t="s">
        <v>0</v>
      </c>
    </row>
    <row r="260" spans="1:17" ht="24" customHeight="1">
      <c r="A260" s="18"/>
      <c r="B260" s="4"/>
      <c r="C260" s="12"/>
      <c r="D260" s="24"/>
      <c r="E260" s="23"/>
      <c r="F260" s="4"/>
      <c r="G260" s="12"/>
      <c r="H260" s="24"/>
      <c r="I260" s="28"/>
      <c r="J260" s="4"/>
      <c r="K260" s="12"/>
      <c r="L260" s="24"/>
      <c r="M260" s="28"/>
      <c r="N260" s="4"/>
      <c r="O260" s="12"/>
      <c r="P260" s="24"/>
    </row>
    <row r="261" spans="1:17" ht="21" customHeight="1">
      <c r="A261" s="173" t="str">
        <f>Tabula!AR1</f>
        <v>Gada spēlētājs</v>
      </c>
      <c r="B261" s="173"/>
      <c r="C261" s="173"/>
      <c r="D261" s="174"/>
      <c r="E261" s="173" t="str">
        <f>Tabula!AR1</f>
        <v>Gada spēlētājs</v>
      </c>
      <c r="F261" s="173"/>
      <c r="G261" s="173"/>
      <c r="H261" s="174"/>
      <c r="I261" s="173" t="str">
        <f>Tabula!AR1</f>
        <v>Gada spēlētājs</v>
      </c>
      <c r="J261" s="173"/>
      <c r="K261" s="173"/>
      <c r="L261" s="174"/>
      <c r="M261" s="173" t="str">
        <f>Tabula!AR1</f>
        <v>Gada spēlētājs</v>
      </c>
      <c r="N261" s="173"/>
      <c r="O261" s="173"/>
      <c r="P261" s="174"/>
    </row>
    <row r="262" spans="1:17" ht="18" customHeight="1">
      <c r="A262" s="18"/>
      <c r="B262" s="171" t="s">
        <v>92</v>
      </c>
      <c r="C262" s="171"/>
      <c r="D262" s="172"/>
      <c r="E262" s="20"/>
      <c r="F262" s="171" t="s">
        <v>90</v>
      </c>
      <c r="G262" s="171"/>
      <c r="H262" s="172"/>
      <c r="I262" s="27"/>
      <c r="J262" s="171" t="s">
        <v>94</v>
      </c>
      <c r="K262" s="171"/>
      <c r="L262" s="172"/>
      <c r="M262" s="27"/>
      <c r="N262" s="171" t="s">
        <v>161</v>
      </c>
      <c r="O262" s="171"/>
      <c r="P262" s="172"/>
      <c r="Q262" s="64">
        <v>14</v>
      </c>
    </row>
    <row r="263" spans="1:17" s="79" customFormat="1" ht="27" customHeight="1">
      <c r="A263" s="71">
        <v>3</v>
      </c>
      <c r="B263" s="72" t="str">
        <f>Tabula!B11</f>
        <v>Jaunbruns Arnis</v>
      </c>
      <c r="C263" s="73">
        <v>12</v>
      </c>
      <c r="D263" s="74" t="str">
        <f>Tabula!B29</f>
        <v>Dmitrenko Andrey</v>
      </c>
      <c r="E263" s="75">
        <v>16</v>
      </c>
      <c r="F263" s="72" t="str">
        <f>Tabula!B37</f>
        <v>Kuzmins Arturs</v>
      </c>
      <c r="G263" s="73">
        <v>15</v>
      </c>
      <c r="H263" s="74" t="str">
        <f>Tabula!B35</f>
        <v>Azeryer Vadim</v>
      </c>
      <c r="I263" s="76">
        <v>6</v>
      </c>
      <c r="J263" s="72" t="str">
        <f>Tabula!B17</f>
        <v>Atslega Aigars</v>
      </c>
      <c r="K263" s="73">
        <v>9</v>
      </c>
      <c r="L263" s="74" t="str">
        <f>Tabula!B23</f>
        <v>Pumpins Aivars</v>
      </c>
      <c r="M263" s="76">
        <v>1</v>
      </c>
      <c r="N263" s="72" t="str">
        <f>Tabula!B7</f>
        <v>Trifonovs Nikolajs</v>
      </c>
      <c r="O263" s="73">
        <v>14</v>
      </c>
      <c r="P263" s="74" t="str">
        <f>Tabula!B33</f>
        <v>Lepist Marek</v>
      </c>
    </row>
    <row r="264" spans="1:17" ht="24" customHeight="1">
      <c r="A264" s="31"/>
      <c r="B264" s="4" t="s">
        <v>0</v>
      </c>
      <c r="C264" s="12">
        <v>1</v>
      </c>
      <c r="D264" s="24"/>
      <c r="E264" s="22"/>
      <c r="F264" s="4" t="s">
        <v>0</v>
      </c>
      <c r="G264" s="12">
        <v>1</v>
      </c>
      <c r="H264" s="24"/>
      <c r="I264" s="26"/>
      <c r="J264" s="4" t="s">
        <v>0</v>
      </c>
      <c r="K264" s="12">
        <v>1</v>
      </c>
      <c r="L264" s="24"/>
      <c r="M264" s="26"/>
      <c r="N264" s="4" t="s">
        <v>0</v>
      </c>
      <c r="O264" s="12">
        <v>1</v>
      </c>
      <c r="P264" s="24"/>
    </row>
    <row r="265" spans="1:17" ht="24" customHeight="1">
      <c r="A265" s="31"/>
      <c r="B265" s="4"/>
      <c r="C265" s="12">
        <v>2</v>
      </c>
      <c r="D265" s="24" t="s">
        <v>0</v>
      </c>
      <c r="E265" s="22"/>
      <c r="F265" s="4"/>
      <c r="G265" s="12">
        <v>2</v>
      </c>
      <c r="H265" s="24" t="s">
        <v>0</v>
      </c>
      <c r="I265" s="26"/>
      <c r="J265" s="4"/>
      <c r="K265" s="12">
        <v>2</v>
      </c>
      <c r="L265" s="24" t="s">
        <v>0</v>
      </c>
      <c r="M265" s="26"/>
      <c r="N265" s="4"/>
      <c r="O265" s="12">
        <v>2</v>
      </c>
      <c r="P265" s="24" t="s">
        <v>0</v>
      </c>
    </row>
    <row r="266" spans="1:17" ht="24" customHeight="1">
      <c r="A266" s="31"/>
      <c r="B266" s="4" t="s">
        <v>0</v>
      </c>
      <c r="C266" s="12">
        <v>3</v>
      </c>
      <c r="D266" s="24"/>
      <c r="E266" s="22"/>
      <c r="F266" s="4" t="s">
        <v>0</v>
      </c>
      <c r="G266" s="12">
        <v>3</v>
      </c>
      <c r="H266" s="24"/>
      <c r="I266" s="26"/>
      <c r="J266" s="4" t="s">
        <v>0</v>
      </c>
      <c r="K266" s="12">
        <v>3</v>
      </c>
      <c r="L266" s="24"/>
      <c r="M266" s="26"/>
      <c r="N266" s="4" t="s">
        <v>0</v>
      </c>
      <c r="O266" s="12">
        <v>3</v>
      </c>
      <c r="P266" s="24"/>
    </row>
    <row r="267" spans="1:17" ht="24" customHeight="1">
      <c r="A267" s="31"/>
      <c r="B267" s="4"/>
      <c r="C267" s="12">
        <v>4</v>
      </c>
      <c r="D267" s="24" t="s">
        <v>0</v>
      </c>
      <c r="E267" s="22"/>
      <c r="F267" s="4"/>
      <c r="G267" s="12">
        <v>4</v>
      </c>
      <c r="H267" s="24" t="s">
        <v>0</v>
      </c>
      <c r="I267" s="26"/>
      <c r="J267" s="4"/>
      <c r="K267" s="12">
        <v>4</v>
      </c>
      <c r="L267" s="24" t="s">
        <v>0</v>
      </c>
      <c r="M267" s="26"/>
      <c r="N267" s="4"/>
      <c r="O267" s="12">
        <v>4</v>
      </c>
      <c r="P267" s="24" t="s">
        <v>0</v>
      </c>
    </row>
    <row r="268" spans="1:17" ht="24" customHeight="1">
      <c r="A268" s="31"/>
      <c r="B268" s="4" t="s">
        <v>0</v>
      </c>
      <c r="C268" s="12">
        <v>5</v>
      </c>
      <c r="D268" s="24"/>
      <c r="E268" s="22"/>
      <c r="F268" s="4" t="s">
        <v>0</v>
      </c>
      <c r="G268" s="12">
        <v>5</v>
      </c>
      <c r="H268" s="24"/>
      <c r="I268" s="26"/>
      <c r="J268" s="4" t="s">
        <v>0</v>
      </c>
      <c r="K268" s="12">
        <v>5</v>
      </c>
      <c r="L268" s="24"/>
      <c r="M268" s="26"/>
      <c r="N268" s="4" t="s">
        <v>0</v>
      </c>
      <c r="O268" s="12">
        <v>5</v>
      </c>
      <c r="P268" s="24"/>
    </row>
    <row r="269" spans="1:17" ht="24" customHeight="1">
      <c r="A269" s="31"/>
      <c r="B269" s="4"/>
      <c r="C269" s="12">
        <v>6</v>
      </c>
      <c r="D269" s="24" t="s">
        <v>0</v>
      </c>
      <c r="E269" s="22"/>
      <c r="F269" s="4"/>
      <c r="G269" s="12">
        <v>6</v>
      </c>
      <c r="H269" s="24" t="s">
        <v>0</v>
      </c>
      <c r="I269" s="26"/>
      <c r="J269" s="4"/>
      <c r="K269" s="12">
        <v>6</v>
      </c>
      <c r="L269" s="24" t="s">
        <v>0</v>
      </c>
      <c r="M269" s="26"/>
      <c r="N269" s="4"/>
      <c r="O269" s="12">
        <v>6</v>
      </c>
      <c r="P269" s="24" t="s">
        <v>0</v>
      </c>
    </row>
    <row r="270" spans="1:17" ht="24" customHeight="1">
      <c r="A270" s="31"/>
      <c r="B270" s="4"/>
      <c r="C270" s="12"/>
      <c r="D270" s="24"/>
      <c r="E270" s="23"/>
      <c r="F270" s="4"/>
      <c r="G270" s="12"/>
      <c r="H270" s="24"/>
      <c r="I270" s="28"/>
      <c r="J270" s="4"/>
      <c r="K270" s="12"/>
      <c r="L270" s="24"/>
      <c r="M270" s="28"/>
      <c r="N270" s="4"/>
      <c r="O270" s="12"/>
      <c r="P270" s="24"/>
    </row>
    <row r="271" spans="1:17" ht="81" customHeight="1">
      <c r="A271" s="173" t="str">
        <f>Tabula!AR1</f>
        <v>Gada spēlētājs</v>
      </c>
      <c r="B271" s="173"/>
      <c r="C271" s="173"/>
      <c r="D271" s="174"/>
      <c r="E271" s="173" t="str">
        <f>Tabula!AR1</f>
        <v>Gada spēlētājs</v>
      </c>
      <c r="F271" s="173"/>
      <c r="G271" s="173"/>
      <c r="H271" s="174"/>
      <c r="I271" s="173" t="str">
        <f>Tabula!AR1</f>
        <v>Gada spēlētājs</v>
      </c>
      <c r="J271" s="173"/>
      <c r="K271" s="173"/>
      <c r="L271" s="174"/>
      <c r="M271" s="173" t="str">
        <f>Tabula!AR1</f>
        <v>Gada spēlētājs</v>
      </c>
      <c r="N271" s="173"/>
      <c r="O271" s="173"/>
      <c r="P271" s="174"/>
    </row>
    <row r="272" spans="1:17" ht="18" customHeight="1">
      <c r="A272" s="18"/>
      <c r="B272" s="171" t="s">
        <v>91</v>
      </c>
      <c r="C272" s="171"/>
      <c r="D272" s="172"/>
      <c r="E272" s="20"/>
      <c r="F272" s="171" t="s">
        <v>93</v>
      </c>
      <c r="G272" s="171"/>
      <c r="H272" s="172"/>
      <c r="I272" s="27"/>
      <c r="J272" s="171" t="s">
        <v>136</v>
      </c>
      <c r="K272" s="171"/>
      <c r="L272" s="172"/>
      <c r="M272" s="27"/>
      <c r="N272" s="171" t="s">
        <v>95</v>
      </c>
      <c r="O272" s="171"/>
      <c r="P272" s="172"/>
    </row>
    <row r="273" spans="1:17" s="79" customFormat="1" ht="27" customHeight="1">
      <c r="A273" s="71">
        <v>4</v>
      </c>
      <c r="B273" s="72" t="str">
        <f>Tabula!B13</f>
        <v>Liepins Guntars</v>
      </c>
      <c r="C273" s="73">
        <v>11</v>
      </c>
      <c r="D273" s="74" t="str">
        <f>Tabula!B27</f>
        <v>Chumichev Oleg</v>
      </c>
      <c r="E273" s="75">
        <v>5</v>
      </c>
      <c r="F273" s="72" t="str">
        <f>Tabula!B15</f>
        <v>Locmels Imants</v>
      </c>
      <c r="G273" s="73">
        <v>10</v>
      </c>
      <c r="H273" s="74" t="str">
        <f>Tabula!B25</f>
        <v>Mererand Urmas</v>
      </c>
      <c r="I273" s="76">
        <v>2</v>
      </c>
      <c r="J273" s="72" t="str">
        <f>Tabula!B9</f>
        <v>Lepist Mihkel</v>
      </c>
      <c r="K273" s="73">
        <v>13</v>
      </c>
      <c r="L273" s="74" t="str">
        <f>Tabula!B31</f>
        <v>Caklis Imants</v>
      </c>
      <c r="M273" s="76">
        <v>7</v>
      </c>
      <c r="N273" s="72" t="str">
        <f>Tabula!B19</f>
        <v>Pyshnij Jevgeniy</v>
      </c>
      <c r="O273" s="73">
        <v>8</v>
      </c>
      <c r="P273" s="74" t="str">
        <f>Tabula!B21</f>
        <v>Trees Guido</v>
      </c>
    </row>
    <row r="274" spans="1:17" ht="24" customHeight="1">
      <c r="A274" s="18"/>
      <c r="B274" s="4" t="s">
        <v>0</v>
      </c>
      <c r="C274" s="12">
        <v>1</v>
      </c>
      <c r="D274" s="24"/>
      <c r="E274" s="32"/>
      <c r="F274" s="4" t="s">
        <v>0</v>
      </c>
      <c r="G274" s="12">
        <v>1</v>
      </c>
      <c r="H274" s="24"/>
      <c r="I274" s="26"/>
      <c r="J274" s="4" t="s">
        <v>0</v>
      </c>
      <c r="K274" s="12">
        <v>1</v>
      </c>
      <c r="L274" s="24"/>
      <c r="M274" s="26"/>
      <c r="N274" s="4" t="s">
        <v>0</v>
      </c>
      <c r="O274" s="12">
        <v>1</v>
      </c>
      <c r="P274" s="24"/>
    </row>
    <row r="275" spans="1:17" ht="24" customHeight="1">
      <c r="A275" s="18"/>
      <c r="B275" s="4"/>
      <c r="C275" s="12">
        <v>2</v>
      </c>
      <c r="D275" s="24" t="s">
        <v>0</v>
      </c>
      <c r="E275" s="32"/>
      <c r="F275" s="4"/>
      <c r="G275" s="12">
        <v>2</v>
      </c>
      <c r="H275" s="24" t="s">
        <v>0</v>
      </c>
      <c r="I275" s="26"/>
      <c r="J275" s="4"/>
      <c r="K275" s="12">
        <v>2</v>
      </c>
      <c r="L275" s="24" t="s">
        <v>0</v>
      </c>
      <c r="M275" s="26"/>
      <c r="N275" s="4"/>
      <c r="O275" s="12">
        <v>2</v>
      </c>
      <c r="P275" s="24" t="s">
        <v>0</v>
      </c>
    </row>
    <row r="276" spans="1:17" ht="24" customHeight="1">
      <c r="A276" s="18"/>
      <c r="B276" s="4" t="s">
        <v>0</v>
      </c>
      <c r="C276" s="12">
        <v>3</v>
      </c>
      <c r="D276" s="24"/>
      <c r="E276" s="32"/>
      <c r="F276" s="4" t="s">
        <v>0</v>
      </c>
      <c r="G276" s="12">
        <v>3</v>
      </c>
      <c r="H276" s="24"/>
      <c r="I276" s="26"/>
      <c r="J276" s="4" t="s">
        <v>0</v>
      </c>
      <c r="K276" s="12">
        <v>3</v>
      </c>
      <c r="L276" s="24"/>
      <c r="M276" s="26"/>
      <c r="N276" s="4" t="s">
        <v>0</v>
      </c>
      <c r="O276" s="12">
        <v>3</v>
      </c>
      <c r="P276" s="24"/>
    </row>
    <row r="277" spans="1:17" ht="24" customHeight="1">
      <c r="A277" s="18"/>
      <c r="B277" s="4"/>
      <c r="C277" s="12">
        <v>4</v>
      </c>
      <c r="D277" s="24" t="s">
        <v>0</v>
      </c>
      <c r="E277" s="32"/>
      <c r="F277" s="4"/>
      <c r="G277" s="12">
        <v>4</v>
      </c>
      <c r="H277" s="24" t="s">
        <v>0</v>
      </c>
      <c r="I277" s="26"/>
      <c r="J277" s="4"/>
      <c r="K277" s="12">
        <v>4</v>
      </c>
      <c r="L277" s="24" t="s">
        <v>0</v>
      </c>
      <c r="M277" s="26"/>
      <c r="N277" s="4"/>
      <c r="O277" s="12">
        <v>4</v>
      </c>
      <c r="P277" s="24" t="s">
        <v>0</v>
      </c>
    </row>
    <row r="278" spans="1:17" ht="24" customHeight="1">
      <c r="A278" s="18"/>
      <c r="B278" s="4" t="s">
        <v>0</v>
      </c>
      <c r="C278" s="12">
        <v>5</v>
      </c>
      <c r="D278" s="24"/>
      <c r="E278" s="32"/>
      <c r="F278" s="4" t="s">
        <v>0</v>
      </c>
      <c r="G278" s="12">
        <v>5</v>
      </c>
      <c r="H278" s="24"/>
      <c r="I278" s="26"/>
      <c r="J278" s="4" t="s">
        <v>0</v>
      </c>
      <c r="K278" s="12">
        <v>5</v>
      </c>
      <c r="L278" s="24"/>
      <c r="M278" s="26"/>
      <c r="N278" s="4" t="s">
        <v>0</v>
      </c>
      <c r="O278" s="12">
        <v>5</v>
      </c>
      <c r="P278" s="24"/>
    </row>
    <row r="279" spans="1:17" ht="24" customHeight="1">
      <c r="A279" s="18"/>
      <c r="B279" s="4"/>
      <c r="C279" s="12">
        <v>6</v>
      </c>
      <c r="D279" s="24" t="s">
        <v>0</v>
      </c>
      <c r="E279" s="32"/>
      <c r="F279" s="4"/>
      <c r="G279" s="12">
        <v>6</v>
      </c>
      <c r="H279" s="24" t="s">
        <v>0</v>
      </c>
      <c r="I279" s="26"/>
      <c r="J279" s="4"/>
      <c r="K279" s="12">
        <v>6</v>
      </c>
      <c r="L279" s="24" t="s">
        <v>0</v>
      </c>
      <c r="M279" s="26"/>
      <c r="N279" s="4"/>
      <c r="O279" s="12">
        <v>6</v>
      </c>
      <c r="P279" s="24" t="s">
        <v>0</v>
      </c>
    </row>
    <row r="280" spans="1:17" ht="24" customHeight="1">
      <c r="A280" s="18"/>
      <c r="B280" s="4"/>
      <c r="C280" s="12"/>
      <c r="D280" s="24"/>
      <c r="E280" s="33"/>
      <c r="F280" s="4"/>
      <c r="G280" s="12"/>
      <c r="H280" s="24"/>
      <c r="I280" s="28"/>
      <c r="J280" s="4"/>
      <c r="K280" s="12"/>
      <c r="L280" s="24"/>
      <c r="M280" s="28"/>
      <c r="N280" s="4"/>
      <c r="O280" s="12"/>
      <c r="P280" s="24"/>
    </row>
    <row r="281" spans="1:17" ht="21" customHeight="1">
      <c r="A281" s="173" t="str">
        <f>Tabula!AR1</f>
        <v>Gada spēlētājs</v>
      </c>
      <c r="B281" s="173"/>
      <c r="C281" s="173"/>
      <c r="D281" s="174"/>
      <c r="E281" s="173" t="str">
        <f>Tabula!AR1</f>
        <v>Gada spēlētājs</v>
      </c>
      <c r="F281" s="173"/>
      <c r="G281" s="173"/>
      <c r="H281" s="174"/>
      <c r="I281" s="173" t="str">
        <f>Tabula!AR1</f>
        <v>Gada spēlētājs</v>
      </c>
      <c r="J281" s="173"/>
      <c r="K281" s="173"/>
      <c r="L281" s="174"/>
      <c r="M281" s="173" t="str">
        <f>Tabula!AR1</f>
        <v>Gada spēlētājs</v>
      </c>
      <c r="N281" s="173"/>
      <c r="O281" s="173"/>
      <c r="P281" s="174"/>
    </row>
    <row r="282" spans="1:17" ht="18" customHeight="1">
      <c r="A282" s="18"/>
      <c r="B282" s="171" t="s">
        <v>100</v>
      </c>
      <c r="C282" s="171"/>
      <c r="D282" s="172"/>
      <c r="E282" s="20"/>
      <c r="F282" s="171" t="s">
        <v>99</v>
      </c>
      <c r="G282" s="171"/>
      <c r="H282" s="172"/>
      <c r="I282" s="27"/>
      <c r="J282" s="171" t="s">
        <v>98</v>
      </c>
      <c r="K282" s="171"/>
      <c r="L282" s="172"/>
      <c r="M282" s="27"/>
      <c r="N282" s="171" t="s">
        <v>162</v>
      </c>
      <c r="O282" s="171"/>
      <c r="P282" s="172"/>
      <c r="Q282" s="64">
        <v>15</v>
      </c>
    </row>
    <row r="283" spans="1:17" s="79" customFormat="1" ht="27" customHeight="1">
      <c r="A283" s="71">
        <v>11</v>
      </c>
      <c r="B283" s="72" t="str">
        <f>Tabula!B27</f>
        <v>Chumichev Oleg</v>
      </c>
      <c r="C283" s="73">
        <v>5</v>
      </c>
      <c r="D283" s="74" t="str">
        <f>Tabula!B15</f>
        <v>Locmels Imants</v>
      </c>
      <c r="E283" s="75">
        <v>9</v>
      </c>
      <c r="F283" s="72" t="str">
        <f>Tabula!B23</f>
        <v>Pumpins Aivars</v>
      </c>
      <c r="G283" s="73">
        <v>7</v>
      </c>
      <c r="H283" s="74" t="str">
        <f>Tabula!B19</f>
        <v>Pyshnij Jevgeniy</v>
      </c>
      <c r="I283" s="76">
        <v>8</v>
      </c>
      <c r="J283" s="72" t="str">
        <f>Tabula!B21</f>
        <v>Trees Guido</v>
      </c>
      <c r="K283" s="73">
        <v>16</v>
      </c>
      <c r="L283" s="74" t="str">
        <f>Tabula!B37</f>
        <v>Kuzmins Arturs</v>
      </c>
      <c r="M283" s="76">
        <v>14</v>
      </c>
      <c r="N283" s="72" t="str">
        <f>Tabula!B33</f>
        <v>Lepist Marek</v>
      </c>
      <c r="O283" s="73">
        <v>2</v>
      </c>
      <c r="P283" s="74" t="str">
        <f>Tabula!B9</f>
        <v>Lepist Mihkel</v>
      </c>
    </row>
    <row r="284" spans="1:17" ht="24" customHeight="1">
      <c r="A284" s="18"/>
      <c r="B284" s="4" t="s">
        <v>0</v>
      </c>
      <c r="C284" s="12">
        <v>1</v>
      </c>
      <c r="D284" s="24"/>
      <c r="E284" s="32"/>
      <c r="F284" s="4" t="s">
        <v>0</v>
      </c>
      <c r="G284" s="12">
        <v>1</v>
      </c>
      <c r="H284" s="24"/>
      <c r="I284" s="26"/>
      <c r="J284" s="4" t="s">
        <v>0</v>
      </c>
      <c r="K284" s="12">
        <v>1</v>
      </c>
      <c r="L284" s="24"/>
      <c r="M284" s="26"/>
      <c r="N284" s="4" t="s">
        <v>0</v>
      </c>
      <c r="O284" s="12">
        <v>1</v>
      </c>
      <c r="P284" s="24"/>
    </row>
    <row r="285" spans="1:17" ht="24" customHeight="1">
      <c r="A285" s="18"/>
      <c r="B285" s="4"/>
      <c r="C285" s="12">
        <v>2</v>
      </c>
      <c r="D285" s="24" t="s">
        <v>0</v>
      </c>
      <c r="E285" s="32"/>
      <c r="F285" s="4"/>
      <c r="G285" s="12">
        <v>2</v>
      </c>
      <c r="H285" s="24" t="s">
        <v>0</v>
      </c>
      <c r="I285" s="26"/>
      <c r="J285" s="4"/>
      <c r="K285" s="12">
        <v>2</v>
      </c>
      <c r="L285" s="24" t="s">
        <v>0</v>
      </c>
      <c r="M285" s="26"/>
      <c r="N285" s="4"/>
      <c r="O285" s="12">
        <v>2</v>
      </c>
      <c r="P285" s="24" t="s">
        <v>0</v>
      </c>
    </row>
    <row r="286" spans="1:17" ht="24" customHeight="1">
      <c r="A286" s="18"/>
      <c r="B286" s="4" t="s">
        <v>0</v>
      </c>
      <c r="C286" s="12">
        <v>3</v>
      </c>
      <c r="D286" s="24"/>
      <c r="E286" s="32"/>
      <c r="F286" s="4" t="s">
        <v>0</v>
      </c>
      <c r="G286" s="12">
        <v>3</v>
      </c>
      <c r="H286" s="24"/>
      <c r="I286" s="26"/>
      <c r="J286" s="4" t="s">
        <v>0</v>
      </c>
      <c r="K286" s="12">
        <v>3</v>
      </c>
      <c r="L286" s="24"/>
      <c r="M286" s="26"/>
      <c r="N286" s="4" t="s">
        <v>0</v>
      </c>
      <c r="O286" s="12">
        <v>3</v>
      </c>
      <c r="P286" s="24"/>
    </row>
    <row r="287" spans="1:17" ht="24" customHeight="1">
      <c r="A287" s="18"/>
      <c r="B287" s="4"/>
      <c r="C287" s="12">
        <v>4</v>
      </c>
      <c r="D287" s="24" t="s">
        <v>0</v>
      </c>
      <c r="E287" s="32"/>
      <c r="F287" s="4"/>
      <c r="G287" s="12">
        <v>4</v>
      </c>
      <c r="H287" s="24" t="s">
        <v>0</v>
      </c>
      <c r="I287" s="26"/>
      <c r="J287" s="4"/>
      <c r="K287" s="12">
        <v>4</v>
      </c>
      <c r="L287" s="24" t="s">
        <v>0</v>
      </c>
      <c r="M287" s="26"/>
      <c r="N287" s="4"/>
      <c r="O287" s="12">
        <v>4</v>
      </c>
      <c r="P287" s="24" t="s">
        <v>0</v>
      </c>
    </row>
    <row r="288" spans="1:17" ht="24" customHeight="1">
      <c r="A288" s="18"/>
      <c r="B288" s="4" t="s">
        <v>0</v>
      </c>
      <c r="C288" s="12">
        <v>5</v>
      </c>
      <c r="D288" s="24"/>
      <c r="E288" s="32"/>
      <c r="F288" s="4" t="s">
        <v>0</v>
      </c>
      <c r="G288" s="12">
        <v>5</v>
      </c>
      <c r="H288" s="24"/>
      <c r="I288" s="26"/>
      <c r="J288" s="4" t="s">
        <v>0</v>
      </c>
      <c r="K288" s="12">
        <v>5</v>
      </c>
      <c r="L288" s="24"/>
      <c r="M288" s="26"/>
      <c r="N288" s="4" t="s">
        <v>0</v>
      </c>
      <c r="O288" s="12">
        <v>5</v>
      </c>
      <c r="P288" s="24"/>
    </row>
    <row r="289" spans="1:16" ht="24" customHeight="1">
      <c r="A289" s="18"/>
      <c r="B289" s="4"/>
      <c r="C289" s="12">
        <v>6</v>
      </c>
      <c r="D289" s="24" t="s">
        <v>0</v>
      </c>
      <c r="E289" s="32"/>
      <c r="F289" s="4"/>
      <c r="G289" s="12">
        <v>6</v>
      </c>
      <c r="H289" s="24" t="s">
        <v>0</v>
      </c>
      <c r="I289" s="26"/>
      <c r="J289" s="4"/>
      <c r="K289" s="12">
        <v>6</v>
      </c>
      <c r="L289" s="24" t="s">
        <v>0</v>
      </c>
      <c r="M289" s="26"/>
      <c r="N289" s="4"/>
      <c r="O289" s="12">
        <v>6</v>
      </c>
      <c r="P289" s="24" t="s">
        <v>0</v>
      </c>
    </row>
    <row r="290" spans="1:16" ht="24" customHeight="1">
      <c r="A290" s="18"/>
      <c r="B290" s="4"/>
      <c r="C290" s="12"/>
      <c r="D290" s="24"/>
      <c r="E290" s="33"/>
      <c r="F290" s="4"/>
      <c r="G290" s="12"/>
      <c r="H290" s="24"/>
      <c r="I290" s="28"/>
      <c r="J290" s="4"/>
      <c r="K290" s="12"/>
      <c r="L290" s="24"/>
      <c r="M290" s="28"/>
      <c r="N290" s="4"/>
      <c r="O290" s="12"/>
      <c r="P290" s="24"/>
    </row>
    <row r="291" spans="1:16" ht="81" customHeight="1">
      <c r="A291" s="173" t="str">
        <f>Tabula!AR1</f>
        <v>Gada spēlētājs</v>
      </c>
      <c r="B291" s="173"/>
      <c r="C291" s="173"/>
      <c r="D291" s="174"/>
      <c r="E291" s="173" t="str">
        <f>Tabula!AR1</f>
        <v>Gada spēlētājs</v>
      </c>
      <c r="F291" s="173"/>
      <c r="G291" s="173"/>
      <c r="H291" s="174"/>
      <c r="I291" s="173" t="str">
        <f>Tabula!AR1</f>
        <v>Gada spēlētājs</v>
      </c>
      <c r="J291" s="173"/>
      <c r="K291" s="173"/>
      <c r="L291" s="174"/>
      <c r="M291" s="173" t="str">
        <f>Tabula!AR1</f>
        <v>Gada spēlētājs</v>
      </c>
      <c r="N291" s="173"/>
      <c r="O291" s="173"/>
      <c r="P291" s="174"/>
    </row>
    <row r="292" spans="1:16" ht="18" customHeight="1">
      <c r="A292" s="18"/>
      <c r="B292" s="171" t="s">
        <v>137</v>
      </c>
      <c r="C292" s="171"/>
      <c r="D292" s="172"/>
      <c r="E292" s="20"/>
      <c r="F292" s="171" t="s">
        <v>97</v>
      </c>
      <c r="G292" s="171"/>
      <c r="H292" s="172"/>
      <c r="I292" s="27"/>
      <c r="J292" s="171" t="s">
        <v>96</v>
      </c>
      <c r="K292" s="171"/>
      <c r="L292" s="172"/>
      <c r="M292" s="27"/>
      <c r="N292" s="171" t="s">
        <v>101</v>
      </c>
      <c r="O292" s="171"/>
      <c r="P292" s="172"/>
    </row>
    <row r="293" spans="1:16" s="79" customFormat="1" ht="27" customHeight="1">
      <c r="A293" s="71">
        <v>12</v>
      </c>
      <c r="B293" s="72" t="str">
        <f>Tabula!B29</f>
        <v>Dmitrenko Andrey</v>
      </c>
      <c r="C293" s="73">
        <v>4</v>
      </c>
      <c r="D293" s="74" t="str">
        <f>Tabula!B13</f>
        <v>Liepins Guntars</v>
      </c>
      <c r="E293" s="75">
        <v>13</v>
      </c>
      <c r="F293" s="72" t="str">
        <f>Tabula!B31</f>
        <v>Caklis Imants</v>
      </c>
      <c r="G293" s="73">
        <v>3</v>
      </c>
      <c r="H293" s="74" t="str">
        <f>Tabula!B11</f>
        <v>Jaunbruns Arnis</v>
      </c>
      <c r="I293" s="76">
        <v>10</v>
      </c>
      <c r="J293" s="72" t="str">
        <f>Tabula!B25</f>
        <v>Mererand Urmas</v>
      </c>
      <c r="K293" s="73">
        <v>6</v>
      </c>
      <c r="L293" s="74" t="str">
        <f>Tabula!B17</f>
        <v>Atslega Aigars</v>
      </c>
      <c r="M293" s="76">
        <v>15</v>
      </c>
      <c r="N293" s="72" t="str">
        <f>Tabula!B35</f>
        <v>Azeryer Vadim</v>
      </c>
      <c r="O293" s="73">
        <v>1</v>
      </c>
      <c r="P293" s="74" t="str">
        <f>Tabula!B7</f>
        <v>Trifonovs Nikolajs</v>
      </c>
    </row>
    <row r="294" spans="1:16" ht="24.75" customHeight="1">
      <c r="A294" s="34"/>
      <c r="B294" s="4" t="s">
        <v>0</v>
      </c>
      <c r="C294" s="12">
        <v>1</v>
      </c>
      <c r="D294" s="37"/>
      <c r="E294" s="38"/>
      <c r="F294" s="39" t="s">
        <v>0</v>
      </c>
      <c r="G294" s="40">
        <v>1</v>
      </c>
      <c r="H294" s="49"/>
      <c r="I294" s="51"/>
      <c r="J294" s="39" t="s">
        <v>0</v>
      </c>
      <c r="K294" s="40">
        <v>1</v>
      </c>
      <c r="L294" s="49"/>
      <c r="M294" s="51"/>
      <c r="N294" s="39" t="s">
        <v>0</v>
      </c>
      <c r="O294" s="40">
        <v>1</v>
      </c>
      <c r="P294" s="41"/>
    </row>
    <row r="295" spans="1:16" ht="24.75" customHeight="1">
      <c r="A295" s="35"/>
      <c r="B295" s="4"/>
      <c r="C295" s="12">
        <v>2</v>
      </c>
      <c r="D295" s="37" t="s">
        <v>0</v>
      </c>
      <c r="E295" s="42"/>
      <c r="F295" s="4"/>
      <c r="G295" s="12">
        <v>2</v>
      </c>
      <c r="H295" s="37" t="s">
        <v>0</v>
      </c>
      <c r="I295" s="52"/>
      <c r="J295" s="4"/>
      <c r="K295" s="12">
        <v>2</v>
      </c>
      <c r="L295" s="37" t="s">
        <v>0</v>
      </c>
      <c r="M295" s="52"/>
      <c r="N295" s="4"/>
      <c r="O295" s="12">
        <v>2</v>
      </c>
      <c r="P295" s="43" t="s">
        <v>0</v>
      </c>
    </row>
    <row r="296" spans="1:16" ht="24.75" customHeight="1">
      <c r="A296" s="35"/>
      <c r="B296" s="4" t="s">
        <v>0</v>
      </c>
      <c r="C296" s="12">
        <v>3</v>
      </c>
      <c r="D296" s="37"/>
      <c r="E296" s="42"/>
      <c r="F296" s="4" t="s">
        <v>0</v>
      </c>
      <c r="G296" s="12">
        <v>3</v>
      </c>
      <c r="H296" s="37"/>
      <c r="I296" s="52"/>
      <c r="J296" s="4" t="s">
        <v>0</v>
      </c>
      <c r="K296" s="12">
        <v>3</v>
      </c>
      <c r="L296" s="37"/>
      <c r="M296" s="52"/>
      <c r="N296" s="4" t="s">
        <v>0</v>
      </c>
      <c r="O296" s="12">
        <v>3</v>
      </c>
      <c r="P296" s="43"/>
    </row>
    <row r="297" spans="1:16" ht="24.75" customHeight="1">
      <c r="A297" s="35"/>
      <c r="B297" s="4"/>
      <c r="C297" s="12">
        <v>4</v>
      </c>
      <c r="D297" s="37" t="s">
        <v>0</v>
      </c>
      <c r="E297" s="42"/>
      <c r="F297" s="4"/>
      <c r="G297" s="12">
        <v>4</v>
      </c>
      <c r="H297" s="37" t="s">
        <v>0</v>
      </c>
      <c r="I297" s="52"/>
      <c r="J297" s="4"/>
      <c r="K297" s="12">
        <v>4</v>
      </c>
      <c r="L297" s="37" t="s">
        <v>0</v>
      </c>
      <c r="M297" s="52"/>
      <c r="N297" s="4"/>
      <c r="O297" s="12">
        <v>4</v>
      </c>
      <c r="P297" s="43" t="s">
        <v>0</v>
      </c>
    </row>
    <row r="298" spans="1:16" ht="24.75" customHeight="1">
      <c r="A298" s="35"/>
      <c r="B298" s="4" t="s">
        <v>0</v>
      </c>
      <c r="C298" s="12">
        <v>5</v>
      </c>
      <c r="D298" s="37"/>
      <c r="E298" s="42"/>
      <c r="F298" s="4" t="s">
        <v>0</v>
      </c>
      <c r="G298" s="12">
        <v>5</v>
      </c>
      <c r="H298" s="37"/>
      <c r="I298" s="52"/>
      <c r="J298" s="4" t="s">
        <v>0</v>
      </c>
      <c r="K298" s="12">
        <v>5</v>
      </c>
      <c r="L298" s="37"/>
      <c r="M298" s="52"/>
      <c r="N298" s="4" t="s">
        <v>0</v>
      </c>
      <c r="O298" s="12">
        <v>5</v>
      </c>
      <c r="P298" s="43"/>
    </row>
    <row r="299" spans="1:16" ht="24.75" customHeight="1">
      <c r="A299" s="35"/>
      <c r="B299" s="4"/>
      <c r="C299" s="12">
        <v>6</v>
      </c>
      <c r="D299" s="37" t="s">
        <v>0</v>
      </c>
      <c r="E299" s="42"/>
      <c r="F299" s="4"/>
      <c r="G299" s="12">
        <v>6</v>
      </c>
      <c r="H299" s="37" t="s">
        <v>0</v>
      </c>
      <c r="I299" s="52"/>
      <c r="J299" s="4"/>
      <c r="K299" s="12">
        <v>6</v>
      </c>
      <c r="L299" s="37" t="s">
        <v>0</v>
      </c>
      <c r="M299" s="52"/>
      <c r="N299" s="4"/>
      <c r="O299" s="12">
        <v>6</v>
      </c>
      <c r="P299" s="43" t="s">
        <v>0</v>
      </c>
    </row>
    <row r="300" spans="1:16" ht="24.75" customHeight="1">
      <c r="A300" s="48"/>
      <c r="B300" s="45"/>
      <c r="C300" s="46"/>
      <c r="D300" s="47"/>
      <c r="E300" s="44"/>
      <c r="F300" s="45"/>
      <c r="G300" s="46"/>
      <c r="H300" s="50"/>
      <c r="I300" s="53"/>
      <c r="J300" s="45"/>
      <c r="K300" s="46"/>
      <c r="L300" s="50"/>
      <c r="M300" s="53"/>
      <c r="N300" s="45"/>
      <c r="O300" s="46"/>
      <c r="P300" s="47"/>
    </row>
  </sheetData>
  <mergeCells count="240">
    <mergeCell ref="B292:D292"/>
    <mergeCell ref="F292:H292"/>
    <mergeCell ref="J292:L292"/>
    <mergeCell ref="N292:P292"/>
    <mergeCell ref="A291:D291"/>
    <mergeCell ref="E291:H291"/>
    <mergeCell ref="I291:L291"/>
    <mergeCell ref="M291:P291"/>
    <mergeCell ref="B272:D272"/>
    <mergeCell ref="F272:H272"/>
    <mergeCell ref="J272:L272"/>
    <mergeCell ref="N272:P272"/>
    <mergeCell ref="A271:D271"/>
    <mergeCell ref="E271:H271"/>
    <mergeCell ref="I271:L271"/>
    <mergeCell ref="M271:P271"/>
    <mergeCell ref="B282:D282"/>
    <mergeCell ref="F282:H282"/>
    <mergeCell ref="J282:L282"/>
    <mergeCell ref="N282:P282"/>
    <mergeCell ref="A281:D281"/>
    <mergeCell ref="E281:H281"/>
    <mergeCell ref="I281:L281"/>
    <mergeCell ref="M281:P281"/>
    <mergeCell ref="B252:D252"/>
    <mergeCell ref="F252:H252"/>
    <mergeCell ref="J252:L252"/>
    <mergeCell ref="N252:P252"/>
    <mergeCell ref="A251:D251"/>
    <mergeCell ref="E251:H251"/>
    <mergeCell ref="I251:L251"/>
    <mergeCell ref="M251:P251"/>
    <mergeCell ref="B262:D262"/>
    <mergeCell ref="F262:H262"/>
    <mergeCell ref="J262:L262"/>
    <mergeCell ref="N262:P262"/>
    <mergeCell ref="A261:D261"/>
    <mergeCell ref="E261:H261"/>
    <mergeCell ref="I261:L261"/>
    <mergeCell ref="M261:P261"/>
    <mergeCell ref="B242:D242"/>
    <mergeCell ref="F242:H242"/>
    <mergeCell ref="J242:L242"/>
    <mergeCell ref="N242:P242"/>
    <mergeCell ref="A241:D241"/>
    <mergeCell ref="E241:H241"/>
    <mergeCell ref="I241:L241"/>
    <mergeCell ref="M241:P241"/>
    <mergeCell ref="A231:D231"/>
    <mergeCell ref="E231:H231"/>
    <mergeCell ref="I231:L231"/>
    <mergeCell ref="M231:P231"/>
    <mergeCell ref="B232:D232"/>
    <mergeCell ref="F232:H232"/>
    <mergeCell ref="J232:L232"/>
    <mergeCell ref="N232:P232"/>
    <mergeCell ref="F152:H152"/>
    <mergeCell ref="J142:L142"/>
    <mergeCell ref="N182:P182"/>
    <mergeCell ref="A171:D171"/>
    <mergeCell ref="E171:H171"/>
    <mergeCell ref="I171:L171"/>
    <mergeCell ref="M171:P171"/>
    <mergeCell ref="A181:D181"/>
    <mergeCell ref="N202:P202"/>
    <mergeCell ref="B172:D172"/>
    <mergeCell ref="F172:H172"/>
    <mergeCell ref="J172:L172"/>
    <mergeCell ref="N172:P172"/>
    <mergeCell ref="B192:D192"/>
    <mergeCell ref="F192:H192"/>
    <mergeCell ref="B182:D182"/>
    <mergeCell ref="F182:H182"/>
    <mergeCell ref="J182:L182"/>
    <mergeCell ref="J192:L192"/>
    <mergeCell ref="A201:D201"/>
    <mergeCell ref="E201:H201"/>
    <mergeCell ref="I201:L201"/>
    <mergeCell ref="B202:D202"/>
    <mergeCell ref="F202:H202"/>
    <mergeCell ref="J152:L152"/>
    <mergeCell ref="N152:P152"/>
    <mergeCell ref="F112:H112"/>
    <mergeCell ref="F122:H122"/>
    <mergeCell ref="B122:D122"/>
    <mergeCell ref="N82:P82"/>
    <mergeCell ref="B132:D132"/>
    <mergeCell ref="F132:H132"/>
    <mergeCell ref="B52:D52"/>
    <mergeCell ref="A61:D61"/>
    <mergeCell ref="E61:H61"/>
    <mergeCell ref="I61:L61"/>
    <mergeCell ref="A81:D81"/>
    <mergeCell ref="A101:D101"/>
    <mergeCell ref="E101:H101"/>
    <mergeCell ref="I101:L101"/>
    <mergeCell ref="F62:H62"/>
    <mergeCell ref="J62:L62"/>
    <mergeCell ref="B82:D82"/>
    <mergeCell ref="B72:D72"/>
    <mergeCell ref="E81:H81"/>
    <mergeCell ref="I81:L81"/>
    <mergeCell ref="F142:H142"/>
    <mergeCell ref="B152:D152"/>
    <mergeCell ref="N92:P92"/>
    <mergeCell ref="M21:P21"/>
    <mergeCell ref="B22:D22"/>
    <mergeCell ref="B12:D12"/>
    <mergeCell ref="F12:H12"/>
    <mergeCell ref="J12:L12"/>
    <mergeCell ref="J22:L22"/>
    <mergeCell ref="I21:L21"/>
    <mergeCell ref="B92:D92"/>
    <mergeCell ref="F92:H92"/>
    <mergeCell ref="J92:L92"/>
    <mergeCell ref="A71:D71"/>
    <mergeCell ref="F82:H82"/>
    <mergeCell ref="J82:L82"/>
    <mergeCell ref="B62:D62"/>
    <mergeCell ref="B32:D32"/>
    <mergeCell ref="F32:H32"/>
    <mergeCell ref="J32:L32"/>
    <mergeCell ref="A41:D41"/>
    <mergeCell ref="E41:H41"/>
    <mergeCell ref="I41:L41"/>
    <mergeCell ref="N32:P32"/>
    <mergeCell ref="M81:P81"/>
    <mergeCell ref="A91:D91"/>
    <mergeCell ref="A1:D1"/>
    <mergeCell ref="E1:H1"/>
    <mergeCell ref="I1:L1"/>
    <mergeCell ref="M1:P1"/>
    <mergeCell ref="I11:L11"/>
    <mergeCell ref="N62:P62"/>
    <mergeCell ref="F52:H52"/>
    <mergeCell ref="N132:P132"/>
    <mergeCell ref="J102:L102"/>
    <mergeCell ref="N102:P102"/>
    <mergeCell ref="N112:P112"/>
    <mergeCell ref="J112:L112"/>
    <mergeCell ref="E71:H71"/>
    <mergeCell ref="I71:L71"/>
    <mergeCell ref="M71:P71"/>
    <mergeCell ref="A31:D31"/>
    <mergeCell ref="J122:L122"/>
    <mergeCell ref="F102:H102"/>
    <mergeCell ref="N12:P12"/>
    <mergeCell ref="N42:P42"/>
    <mergeCell ref="N52:P52"/>
    <mergeCell ref="A21:D21"/>
    <mergeCell ref="E21:H21"/>
    <mergeCell ref="M11:P11"/>
    <mergeCell ref="N2:P2"/>
    <mergeCell ref="B2:D2"/>
    <mergeCell ref="F2:H2"/>
    <mergeCell ref="J2:L2"/>
    <mergeCell ref="E31:H31"/>
    <mergeCell ref="I31:L31"/>
    <mergeCell ref="M31:P31"/>
    <mergeCell ref="N22:P22"/>
    <mergeCell ref="F22:H22"/>
    <mergeCell ref="A11:D11"/>
    <mergeCell ref="E11:H11"/>
    <mergeCell ref="E91:H91"/>
    <mergeCell ref="I91:L91"/>
    <mergeCell ref="M91:P91"/>
    <mergeCell ref="F72:H72"/>
    <mergeCell ref="M41:P41"/>
    <mergeCell ref="A51:D51"/>
    <mergeCell ref="E51:H51"/>
    <mergeCell ref="I51:L51"/>
    <mergeCell ref="M51:P51"/>
    <mergeCell ref="M61:P61"/>
    <mergeCell ref="J52:L52"/>
    <mergeCell ref="B42:D42"/>
    <mergeCell ref="F42:H42"/>
    <mergeCell ref="J42:L42"/>
    <mergeCell ref="J72:L72"/>
    <mergeCell ref="N72:P72"/>
    <mergeCell ref="N122:P122"/>
    <mergeCell ref="A141:D141"/>
    <mergeCell ref="E141:H141"/>
    <mergeCell ref="I141:L141"/>
    <mergeCell ref="M141:P141"/>
    <mergeCell ref="J132:L132"/>
    <mergeCell ref="M101:P101"/>
    <mergeCell ref="A111:D111"/>
    <mergeCell ref="E111:H111"/>
    <mergeCell ref="I111:L111"/>
    <mergeCell ref="M111:P111"/>
    <mergeCell ref="A121:D121"/>
    <mergeCell ref="E121:H121"/>
    <mergeCell ref="I121:L121"/>
    <mergeCell ref="M121:P121"/>
    <mergeCell ref="B112:D112"/>
    <mergeCell ref="B102:D102"/>
    <mergeCell ref="A151:D151"/>
    <mergeCell ref="E151:H151"/>
    <mergeCell ref="I151:L151"/>
    <mergeCell ref="M151:P151"/>
    <mergeCell ref="N142:P142"/>
    <mergeCell ref="B142:D142"/>
    <mergeCell ref="A131:D131"/>
    <mergeCell ref="E131:H131"/>
    <mergeCell ref="I131:L131"/>
    <mergeCell ref="M131:P131"/>
    <mergeCell ref="A161:D161"/>
    <mergeCell ref="E161:H161"/>
    <mergeCell ref="I161:L161"/>
    <mergeCell ref="M161:P161"/>
    <mergeCell ref="E181:H181"/>
    <mergeCell ref="I181:L181"/>
    <mergeCell ref="M181:P181"/>
    <mergeCell ref="N162:P162"/>
    <mergeCell ref="J162:L162"/>
    <mergeCell ref="B162:D162"/>
    <mergeCell ref="F162:H162"/>
    <mergeCell ref="B212:D212"/>
    <mergeCell ref="F212:H212"/>
    <mergeCell ref="J212:L212"/>
    <mergeCell ref="J202:L202"/>
    <mergeCell ref="N212:P212"/>
    <mergeCell ref="B222:D222"/>
    <mergeCell ref="A191:D191"/>
    <mergeCell ref="E191:H191"/>
    <mergeCell ref="I191:L191"/>
    <mergeCell ref="M191:P191"/>
    <mergeCell ref="M201:P201"/>
    <mergeCell ref="A211:D211"/>
    <mergeCell ref="E211:H211"/>
    <mergeCell ref="I211:L211"/>
    <mergeCell ref="M211:P211"/>
    <mergeCell ref="N192:P192"/>
    <mergeCell ref="F222:H222"/>
    <mergeCell ref="J222:L222"/>
    <mergeCell ref="A221:D221"/>
    <mergeCell ref="E221:H221"/>
    <mergeCell ref="I221:L221"/>
    <mergeCell ref="M221:P221"/>
    <mergeCell ref="N222:P222"/>
  </mergeCells>
  <phoneticPr fontId="1" type="noConversion"/>
  <pageMargins left="0" right="0" top="0.43307086614173229" bottom="0.59055118110236227" header="0.59055118110236227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J20" sqref="J20"/>
    </sheetView>
  </sheetViews>
  <sheetFormatPr defaultRowHeight="12.75"/>
  <cols>
    <col min="1" max="1" width="4.7109375" style="82" customWidth="1"/>
    <col min="2" max="2" width="29.7109375" style="82" customWidth="1"/>
    <col min="3" max="3" width="3.42578125" style="82" customWidth="1"/>
    <col min="4" max="4" width="4.85546875" style="82" customWidth="1"/>
    <col min="5" max="5" width="5.28515625" style="82" customWidth="1"/>
    <col min="6" max="6" width="30.5703125" style="82" customWidth="1"/>
    <col min="7" max="7" width="6.85546875" style="82" customWidth="1"/>
    <col min="8" max="8" width="7.85546875" style="82" customWidth="1"/>
    <col min="9" max="256" width="9.140625" style="82"/>
    <col min="257" max="257" width="4.7109375" style="82" customWidth="1"/>
    <col min="258" max="258" width="22.7109375" style="82" customWidth="1"/>
    <col min="259" max="259" width="3.42578125" style="82" customWidth="1"/>
    <col min="260" max="260" width="4.85546875" style="82" customWidth="1"/>
    <col min="261" max="261" width="5.28515625" style="82" customWidth="1"/>
    <col min="262" max="262" width="27.28515625" style="82" customWidth="1"/>
    <col min="263" max="263" width="5.85546875" style="82" customWidth="1"/>
    <col min="264" max="264" width="6.42578125" style="82" customWidth="1"/>
    <col min="265" max="512" width="9.140625" style="82"/>
    <col min="513" max="513" width="4.7109375" style="82" customWidth="1"/>
    <col min="514" max="514" width="22.7109375" style="82" customWidth="1"/>
    <col min="515" max="515" width="3.42578125" style="82" customWidth="1"/>
    <col min="516" max="516" width="4.85546875" style="82" customWidth="1"/>
    <col min="517" max="517" width="5.28515625" style="82" customWidth="1"/>
    <col min="518" max="518" width="27.28515625" style="82" customWidth="1"/>
    <col min="519" max="519" width="5.85546875" style="82" customWidth="1"/>
    <col min="520" max="520" width="6.42578125" style="82" customWidth="1"/>
    <col min="521" max="768" width="9.140625" style="82"/>
    <col min="769" max="769" width="4.7109375" style="82" customWidth="1"/>
    <col min="770" max="770" width="22.7109375" style="82" customWidth="1"/>
    <col min="771" max="771" width="3.42578125" style="82" customWidth="1"/>
    <col min="772" max="772" width="4.85546875" style="82" customWidth="1"/>
    <col min="773" max="773" width="5.28515625" style="82" customWidth="1"/>
    <col min="774" max="774" width="27.28515625" style="82" customWidth="1"/>
    <col min="775" max="775" width="5.85546875" style="82" customWidth="1"/>
    <col min="776" max="776" width="6.42578125" style="82" customWidth="1"/>
    <col min="777" max="1024" width="9.140625" style="82"/>
    <col min="1025" max="1025" width="4.7109375" style="82" customWidth="1"/>
    <col min="1026" max="1026" width="22.7109375" style="82" customWidth="1"/>
    <col min="1027" max="1027" width="3.42578125" style="82" customWidth="1"/>
    <col min="1028" max="1028" width="4.85546875" style="82" customWidth="1"/>
    <col min="1029" max="1029" width="5.28515625" style="82" customWidth="1"/>
    <col min="1030" max="1030" width="27.28515625" style="82" customWidth="1"/>
    <col min="1031" max="1031" width="5.85546875" style="82" customWidth="1"/>
    <col min="1032" max="1032" width="6.42578125" style="82" customWidth="1"/>
    <col min="1033" max="1280" width="9.140625" style="82"/>
    <col min="1281" max="1281" width="4.7109375" style="82" customWidth="1"/>
    <col min="1282" max="1282" width="22.7109375" style="82" customWidth="1"/>
    <col min="1283" max="1283" width="3.42578125" style="82" customWidth="1"/>
    <col min="1284" max="1284" width="4.85546875" style="82" customWidth="1"/>
    <col min="1285" max="1285" width="5.28515625" style="82" customWidth="1"/>
    <col min="1286" max="1286" width="27.28515625" style="82" customWidth="1"/>
    <col min="1287" max="1287" width="5.85546875" style="82" customWidth="1"/>
    <col min="1288" max="1288" width="6.42578125" style="82" customWidth="1"/>
    <col min="1289" max="1536" width="9.140625" style="82"/>
    <col min="1537" max="1537" width="4.7109375" style="82" customWidth="1"/>
    <col min="1538" max="1538" width="22.7109375" style="82" customWidth="1"/>
    <col min="1539" max="1539" width="3.42578125" style="82" customWidth="1"/>
    <col min="1540" max="1540" width="4.85546875" style="82" customWidth="1"/>
    <col min="1541" max="1541" width="5.28515625" style="82" customWidth="1"/>
    <col min="1542" max="1542" width="27.28515625" style="82" customWidth="1"/>
    <col min="1543" max="1543" width="5.85546875" style="82" customWidth="1"/>
    <col min="1544" max="1544" width="6.42578125" style="82" customWidth="1"/>
    <col min="1545" max="1792" width="9.140625" style="82"/>
    <col min="1793" max="1793" width="4.7109375" style="82" customWidth="1"/>
    <col min="1794" max="1794" width="22.7109375" style="82" customWidth="1"/>
    <col min="1795" max="1795" width="3.42578125" style="82" customWidth="1"/>
    <col min="1796" max="1796" width="4.85546875" style="82" customWidth="1"/>
    <col min="1797" max="1797" width="5.28515625" style="82" customWidth="1"/>
    <col min="1798" max="1798" width="27.28515625" style="82" customWidth="1"/>
    <col min="1799" max="1799" width="5.85546875" style="82" customWidth="1"/>
    <col min="1800" max="1800" width="6.42578125" style="82" customWidth="1"/>
    <col min="1801" max="2048" width="9.140625" style="82"/>
    <col min="2049" max="2049" width="4.7109375" style="82" customWidth="1"/>
    <col min="2050" max="2050" width="22.7109375" style="82" customWidth="1"/>
    <col min="2051" max="2051" width="3.42578125" style="82" customWidth="1"/>
    <col min="2052" max="2052" width="4.85546875" style="82" customWidth="1"/>
    <col min="2053" max="2053" width="5.28515625" style="82" customWidth="1"/>
    <col min="2054" max="2054" width="27.28515625" style="82" customWidth="1"/>
    <col min="2055" max="2055" width="5.85546875" style="82" customWidth="1"/>
    <col min="2056" max="2056" width="6.42578125" style="82" customWidth="1"/>
    <col min="2057" max="2304" width="9.140625" style="82"/>
    <col min="2305" max="2305" width="4.7109375" style="82" customWidth="1"/>
    <col min="2306" max="2306" width="22.7109375" style="82" customWidth="1"/>
    <col min="2307" max="2307" width="3.42578125" style="82" customWidth="1"/>
    <col min="2308" max="2308" width="4.85546875" style="82" customWidth="1"/>
    <col min="2309" max="2309" width="5.28515625" style="82" customWidth="1"/>
    <col min="2310" max="2310" width="27.28515625" style="82" customWidth="1"/>
    <col min="2311" max="2311" width="5.85546875" style="82" customWidth="1"/>
    <col min="2312" max="2312" width="6.42578125" style="82" customWidth="1"/>
    <col min="2313" max="2560" width="9.140625" style="82"/>
    <col min="2561" max="2561" width="4.7109375" style="82" customWidth="1"/>
    <col min="2562" max="2562" width="22.7109375" style="82" customWidth="1"/>
    <col min="2563" max="2563" width="3.42578125" style="82" customWidth="1"/>
    <col min="2564" max="2564" width="4.85546875" style="82" customWidth="1"/>
    <col min="2565" max="2565" width="5.28515625" style="82" customWidth="1"/>
    <col min="2566" max="2566" width="27.28515625" style="82" customWidth="1"/>
    <col min="2567" max="2567" width="5.85546875" style="82" customWidth="1"/>
    <col min="2568" max="2568" width="6.42578125" style="82" customWidth="1"/>
    <col min="2569" max="2816" width="9.140625" style="82"/>
    <col min="2817" max="2817" width="4.7109375" style="82" customWidth="1"/>
    <col min="2818" max="2818" width="22.7109375" style="82" customWidth="1"/>
    <col min="2819" max="2819" width="3.42578125" style="82" customWidth="1"/>
    <col min="2820" max="2820" width="4.85546875" style="82" customWidth="1"/>
    <col min="2821" max="2821" width="5.28515625" style="82" customWidth="1"/>
    <col min="2822" max="2822" width="27.28515625" style="82" customWidth="1"/>
    <col min="2823" max="2823" width="5.85546875" style="82" customWidth="1"/>
    <col min="2824" max="2824" width="6.42578125" style="82" customWidth="1"/>
    <col min="2825" max="3072" width="9.140625" style="82"/>
    <col min="3073" max="3073" width="4.7109375" style="82" customWidth="1"/>
    <col min="3074" max="3074" width="22.7109375" style="82" customWidth="1"/>
    <col min="3075" max="3075" width="3.42578125" style="82" customWidth="1"/>
    <col min="3076" max="3076" width="4.85546875" style="82" customWidth="1"/>
    <col min="3077" max="3077" width="5.28515625" style="82" customWidth="1"/>
    <col min="3078" max="3078" width="27.28515625" style="82" customWidth="1"/>
    <col min="3079" max="3079" width="5.85546875" style="82" customWidth="1"/>
    <col min="3080" max="3080" width="6.42578125" style="82" customWidth="1"/>
    <col min="3081" max="3328" width="9.140625" style="82"/>
    <col min="3329" max="3329" width="4.7109375" style="82" customWidth="1"/>
    <col min="3330" max="3330" width="22.7109375" style="82" customWidth="1"/>
    <col min="3331" max="3331" width="3.42578125" style="82" customWidth="1"/>
    <col min="3332" max="3332" width="4.85546875" style="82" customWidth="1"/>
    <col min="3333" max="3333" width="5.28515625" style="82" customWidth="1"/>
    <col min="3334" max="3334" width="27.28515625" style="82" customWidth="1"/>
    <col min="3335" max="3335" width="5.85546875" style="82" customWidth="1"/>
    <col min="3336" max="3336" width="6.42578125" style="82" customWidth="1"/>
    <col min="3337" max="3584" width="9.140625" style="82"/>
    <col min="3585" max="3585" width="4.7109375" style="82" customWidth="1"/>
    <col min="3586" max="3586" width="22.7109375" style="82" customWidth="1"/>
    <col min="3587" max="3587" width="3.42578125" style="82" customWidth="1"/>
    <col min="3588" max="3588" width="4.85546875" style="82" customWidth="1"/>
    <col min="3589" max="3589" width="5.28515625" style="82" customWidth="1"/>
    <col min="3590" max="3590" width="27.28515625" style="82" customWidth="1"/>
    <col min="3591" max="3591" width="5.85546875" style="82" customWidth="1"/>
    <col min="3592" max="3592" width="6.42578125" style="82" customWidth="1"/>
    <col min="3593" max="3840" width="9.140625" style="82"/>
    <col min="3841" max="3841" width="4.7109375" style="82" customWidth="1"/>
    <col min="3842" max="3842" width="22.7109375" style="82" customWidth="1"/>
    <col min="3843" max="3843" width="3.42578125" style="82" customWidth="1"/>
    <col min="3844" max="3844" width="4.85546875" style="82" customWidth="1"/>
    <col min="3845" max="3845" width="5.28515625" style="82" customWidth="1"/>
    <col min="3846" max="3846" width="27.28515625" style="82" customWidth="1"/>
    <col min="3847" max="3847" width="5.85546875" style="82" customWidth="1"/>
    <col min="3848" max="3848" width="6.42578125" style="82" customWidth="1"/>
    <col min="3849" max="4096" width="9.140625" style="82"/>
    <col min="4097" max="4097" width="4.7109375" style="82" customWidth="1"/>
    <col min="4098" max="4098" width="22.7109375" style="82" customWidth="1"/>
    <col min="4099" max="4099" width="3.42578125" style="82" customWidth="1"/>
    <col min="4100" max="4100" width="4.85546875" style="82" customWidth="1"/>
    <col min="4101" max="4101" width="5.28515625" style="82" customWidth="1"/>
    <col min="4102" max="4102" width="27.28515625" style="82" customWidth="1"/>
    <col min="4103" max="4103" width="5.85546875" style="82" customWidth="1"/>
    <col min="4104" max="4104" width="6.42578125" style="82" customWidth="1"/>
    <col min="4105" max="4352" width="9.140625" style="82"/>
    <col min="4353" max="4353" width="4.7109375" style="82" customWidth="1"/>
    <col min="4354" max="4354" width="22.7109375" style="82" customWidth="1"/>
    <col min="4355" max="4355" width="3.42578125" style="82" customWidth="1"/>
    <col min="4356" max="4356" width="4.85546875" style="82" customWidth="1"/>
    <col min="4357" max="4357" width="5.28515625" style="82" customWidth="1"/>
    <col min="4358" max="4358" width="27.28515625" style="82" customWidth="1"/>
    <col min="4359" max="4359" width="5.85546875" style="82" customWidth="1"/>
    <col min="4360" max="4360" width="6.42578125" style="82" customWidth="1"/>
    <col min="4361" max="4608" width="9.140625" style="82"/>
    <col min="4609" max="4609" width="4.7109375" style="82" customWidth="1"/>
    <col min="4610" max="4610" width="22.7109375" style="82" customWidth="1"/>
    <col min="4611" max="4611" width="3.42578125" style="82" customWidth="1"/>
    <col min="4612" max="4612" width="4.85546875" style="82" customWidth="1"/>
    <col min="4613" max="4613" width="5.28515625" style="82" customWidth="1"/>
    <col min="4614" max="4614" width="27.28515625" style="82" customWidth="1"/>
    <col min="4615" max="4615" width="5.85546875" style="82" customWidth="1"/>
    <col min="4616" max="4616" width="6.42578125" style="82" customWidth="1"/>
    <col min="4617" max="4864" width="9.140625" style="82"/>
    <col min="4865" max="4865" width="4.7109375" style="82" customWidth="1"/>
    <col min="4866" max="4866" width="22.7109375" style="82" customWidth="1"/>
    <col min="4867" max="4867" width="3.42578125" style="82" customWidth="1"/>
    <col min="4868" max="4868" width="4.85546875" style="82" customWidth="1"/>
    <col min="4869" max="4869" width="5.28515625" style="82" customWidth="1"/>
    <col min="4870" max="4870" width="27.28515625" style="82" customWidth="1"/>
    <col min="4871" max="4871" width="5.85546875" style="82" customWidth="1"/>
    <col min="4872" max="4872" width="6.42578125" style="82" customWidth="1"/>
    <col min="4873" max="5120" width="9.140625" style="82"/>
    <col min="5121" max="5121" width="4.7109375" style="82" customWidth="1"/>
    <col min="5122" max="5122" width="22.7109375" style="82" customWidth="1"/>
    <col min="5123" max="5123" width="3.42578125" style="82" customWidth="1"/>
    <col min="5124" max="5124" width="4.85546875" style="82" customWidth="1"/>
    <col min="5125" max="5125" width="5.28515625" style="82" customWidth="1"/>
    <col min="5126" max="5126" width="27.28515625" style="82" customWidth="1"/>
    <col min="5127" max="5127" width="5.85546875" style="82" customWidth="1"/>
    <col min="5128" max="5128" width="6.42578125" style="82" customWidth="1"/>
    <col min="5129" max="5376" width="9.140625" style="82"/>
    <col min="5377" max="5377" width="4.7109375" style="82" customWidth="1"/>
    <col min="5378" max="5378" width="22.7109375" style="82" customWidth="1"/>
    <col min="5379" max="5379" width="3.42578125" style="82" customWidth="1"/>
    <col min="5380" max="5380" width="4.85546875" style="82" customWidth="1"/>
    <col min="5381" max="5381" width="5.28515625" style="82" customWidth="1"/>
    <col min="5382" max="5382" width="27.28515625" style="82" customWidth="1"/>
    <col min="5383" max="5383" width="5.85546875" style="82" customWidth="1"/>
    <col min="5384" max="5384" width="6.42578125" style="82" customWidth="1"/>
    <col min="5385" max="5632" width="9.140625" style="82"/>
    <col min="5633" max="5633" width="4.7109375" style="82" customWidth="1"/>
    <col min="5634" max="5634" width="22.7109375" style="82" customWidth="1"/>
    <col min="5635" max="5635" width="3.42578125" style="82" customWidth="1"/>
    <col min="5636" max="5636" width="4.85546875" style="82" customWidth="1"/>
    <col min="5637" max="5637" width="5.28515625" style="82" customWidth="1"/>
    <col min="5638" max="5638" width="27.28515625" style="82" customWidth="1"/>
    <col min="5639" max="5639" width="5.85546875" style="82" customWidth="1"/>
    <col min="5640" max="5640" width="6.42578125" style="82" customWidth="1"/>
    <col min="5641" max="5888" width="9.140625" style="82"/>
    <col min="5889" max="5889" width="4.7109375" style="82" customWidth="1"/>
    <col min="5890" max="5890" width="22.7109375" style="82" customWidth="1"/>
    <col min="5891" max="5891" width="3.42578125" style="82" customWidth="1"/>
    <col min="5892" max="5892" width="4.85546875" style="82" customWidth="1"/>
    <col min="5893" max="5893" width="5.28515625" style="82" customWidth="1"/>
    <col min="5894" max="5894" width="27.28515625" style="82" customWidth="1"/>
    <col min="5895" max="5895" width="5.85546875" style="82" customWidth="1"/>
    <col min="5896" max="5896" width="6.42578125" style="82" customWidth="1"/>
    <col min="5897" max="6144" width="9.140625" style="82"/>
    <col min="6145" max="6145" width="4.7109375" style="82" customWidth="1"/>
    <col min="6146" max="6146" width="22.7109375" style="82" customWidth="1"/>
    <col min="6147" max="6147" width="3.42578125" style="82" customWidth="1"/>
    <col min="6148" max="6148" width="4.85546875" style="82" customWidth="1"/>
    <col min="6149" max="6149" width="5.28515625" style="82" customWidth="1"/>
    <col min="6150" max="6150" width="27.28515625" style="82" customWidth="1"/>
    <col min="6151" max="6151" width="5.85546875" style="82" customWidth="1"/>
    <col min="6152" max="6152" width="6.42578125" style="82" customWidth="1"/>
    <col min="6153" max="6400" width="9.140625" style="82"/>
    <col min="6401" max="6401" width="4.7109375" style="82" customWidth="1"/>
    <col min="6402" max="6402" width="22.7109375" style="82" customWidth="1"/>
    <col min="6403" max="6403" width="3.42578125" style="82" customWidth="1"/>
    <col min="6404" max="6404" width="4.85546875" style="82" customWidth="1"/>
    <col min="6405" max="6405" width="5.28515625" style="82" customWidth="1"/>
    <col min="6406" max="6406" width="27.28515625" style="82" customWidth="1"/>
    <col min="6407" max="6407" width="5.85546875" style="82" customWidth="1"/>
    <col min="6408" max="6408" width="6.42578125" style="82" customWidth="1"/>
    <col min="6409" max="6656" width="9.140625" style="82"/>
    <col min="6657" max="6657" width="4.7109375" style="82" customWidth="1"/>
    <col min="6658" max="6658" width="22.7109375" style="82" customWidth="1"/>
    <col min="6659" max="6659" width="3.42578125" style="82" customWidth="1"/>
    <col min="6660" max="6660" width="4.85546875" style="82" customWidth="1"/>
    <col min="6661" max="6661" width="5.28515625" style="82" customWidth="1"/>
    <col min="6662" max="6662" width="27.28515625" style="82" customWidth="1"/>
    <col min="6663" max="6663" width="5.85546875" style="82" customWidth="1"/>
    <col min="6664" max="6664" width="6.42578125" style="82" customWidth="1"/>
    <col min="6665" max="6912" width="9.140625" style="82"/>
    <col min="6913" max="6913" width="4.7109375" style="82" customWidth="1"/>
    <col min="6914" max="6914" width="22.7109375" style="82" customWidth="1"/>
    <col min="6915" max="6915" width="3.42578125" style="82" customWidth="1"/>
    <col min="6916" max="6916" width="4.85546875" style="82" customWidth="1"/>
    <col min="6917" max="6917" width="5.28515625" style="82" customWidth="1"/>
    <col min="6918" max="6918" width="27.28515625" style="82" customWidth="1"/>
    <col min="6919" max="6919" width="5.85546875" style="82" customWidth="1"/>
    <col min="6920" max="6920" width="6.42578125" style="82" customWidth="1"/>
    <col min="6921" max="7168" width="9.140625" style="82"/>
    <col min="7169" max="7169" width="4.7109375" style="82" customWidth="1"/>
    <col min="7170" max="7170" width="22.7109375" style="82" customWidth="1"/>
    <col min="7171" max="7171" width="3.42578125" style="82" customWidth="1"/>
    <col min="7172" max="7172" width="4.85546875" style="82" customWidth="1"/>
    <col min="7173" max="7173" width="5.28515625" style="82" customWidth="1"/>
    <col min="7174" max="7174" width="27.28515625" style="82" customWidth="1"/>
    <col min="7175" max="7175" width="5.85546875" style="82" customWidth="1"/>
    <col min="7176" max="7176" width="6.42578125" style="82" customWidth="1"/>
    <col min="7177" max="7424" width="9.140625" style="82"/>
    <col min="7425" max="7425" width="4.7109375" style="82" customWidth="1"/>
    <col min="7426" max="7426" width="22.7109375" style="82" customWidth="1"/>
    <col min="7427" max="7427" width="3.42578125" style="82" customWidth="1"/>
    <col min="7428" max="7428" width="4.85546875" style="82" customWidth="1"/>
    <col min="7429" max="7429" width="5.28515625" style="82" customWidth="1"/>
    <col min="7430" max="7430" width="27.28515625" style="82" customWidth="1"/>
    <col min="7431" max="7431" width="5.85546875" style="82" customWidth="1"/>
    <col min="7432" max="7432" width="6.42578125" style="82" customWidth="1"/>
    <col min="7433" max="7680" width="9.140625" style="82"/>
    <col min="7681" max="7681" width="4.7109375" style="82" customWidth="1"/>
    <col min="7682" max="7682" width="22.7109375" style="82" customWidth="1"/>
    <col min="7683" max="7683" width="3.42578125" style="82" customWidth="1"/>
    <col min="7684" max="7684" width="4.85546875" style="82" customWidth="1"/>
    <col min="7685" max="7685" width="5.28515625" style="82" customWidth="1"/>
    <col min="7686" max="7686" width="27.28515625" style="82" customWidth="1"/>
    <col min="7687" max="7687" width="5.85546875" style="82" customWidth="1"/>
    <col min="7688" max="7688" width="6.42578125" style="82" customWidth="1"/>
    <col min="7689" max="7936" width="9.140625" style="82"/>
    <col min="7937" max="7937" width="4.7109375" style="82" customWidth="1"/>
    <col min="7938" max="7938" width="22.7109375" style="82" customWidth="1"/>
    <col min="7939" max="7939" width="3.42578125" style="82" customWidth="1"/>
    <col min="7940" max="7940" width="4.85546875" style="82" customWidth="1"/>
    <col min="7941" max="7941" width="5.28515625" style="82" customWidth="1"/>
    <col min="7942" max="7942" width="27.28515625" style="82" customWidth="1"/>
    <col min="7943" max="7943" width="5.85546875" style="82" customWidth="1"/>
    <col min="7944" max="7944" width="6.42578125" style="82" customWidth="1"/>
    <col min="7945" max="8192" width="9.140625" style="82"/>
    <col min="8193" max="8193" width="4.7109375" style="82" customWidth="1"/>
    <col min="8194" max="8194" width="22.7109375" style="82" customWidth="1"/>
    <col min="8195" max="8195" width="3.42578125" style="82" customWidth="1"/>
    <col min="8196" max="8196" width="4.85546875" style="82" customWidth="1"/>
    <col min="8197" max="8197" width="5.28515625" style="82" customWidth="1"/>
    <col min="8198" max="8198" width="27.28515625" style="82" customWidth="1"/>
    <col min="8199" max="8199" width="5.85546875" style="82" customWidth="1"/>
    <col min="8200" max="8200" width="6.42578125" style="82" customWidth="1"/>
    <col min="8201" max="8448" width="9.140625" style="82"/>
    <col min="8449" max="8449" width="4.7109375" style="82" customWidth="1"/>
    <col min="8450" max="8450" width="22.7109375" style="82" customWidth="1"/>
    <col min="8451" max="8451" width="3.42578125" style="82" customWidth="1"/>
    <col min="8452" max="8452" width="4.85546875" style="82" customWidth="1"/>
    <col min="8453" max="8453" width="5.28515625" style="82" customWidth="1"/>
    <col min="8454" max="8454" width="27.28515625" style="82" customWidth="1"/>
    <col min="8455" max="8455" width="5.85546875" style="82" customWidth="1"/>
    <col min="8456" max="8456" width="6.42578125" style="82" customWidth="1"/>
    <col min="8457" max="8704" width="9.140625" style="82"/>
    <col min="8705" max="8705" width="4.7109375" style="82" customWidth="1"/>
    <col min="8706" max="8706" width="22.7109375" style="82" customWidth="1"/>
    <col min="8707" max="8707" width="3.42578125" style="82" customWidth="1"/>
    <col min="8708" max="8708" width="4.85546875" style="82" customWidth="1"/>
    <col min="8709" max="8709" width="5.28515625" style="82" customWidth="1"/>
    <col min="8710" max="8710" width="27.28515625" style="82" customWidth="1"/>
    <col min="8711" max="8711" width="5.85546875" style="82" customWidth="1"/>
    <col min="8712" max="8712" width="6.42578125" style="82" customWidth="1"/>
    <col min="8713" max="8960" width="9.140625" style="82"/>
    <col min="8961" max="8961" width="4.7109375" style="82" customWidth="1"/>
    <col min="8962" max="8962" width="22.7109375" style="82" customWidth="1"/>
    <col min="8963" max="8963" width="3.42578125" style="82" customWidth="1"/>
    <col min="8964" max="8964" width="4.85546875" style="82" customWidth="1"/>
    <col min="8965" max="8965" width="5.28515625" style="82" customWidth="1"/>
    <col min="8966" max="8966" width="27.28515625" style="82" customWidth="1"/>
    <col min="8967" max="8967" width="5.85546875" style="82" customWidth="1"/>
    <col min="8968" max="8968" width="6.42578125" style="82" customWidth="1"/>
    <col min="8969" max="9216" width="9.140625" style="82"/>
    <col min="9217" max="9217" width="4.7109375" style="82" customWidth="1"/>
    <col min="9218" max="9218" width="22.7109375" style="82" customWidth="1"/>
    <col min="9219" max="9219" width="3.42578125" style="82" customWidth="1"/>
    <col min="9220" max="9220" width="4.85546875" style="82" customWidth="1"/>
    <col min="9221" max="9221" width="5.28515625" style="82" customWidth="1"/>
    <col min="9222" max="9222" width="27.28515625" style="82" customWidth="1"/>
    <col min="9223" max="9223" width="5.85546875" style="82" customWidth="1"/>
    <col min="9224" max="9224" width="6.42578125" style="82" customWidth="1"/>
    <col min="9225" max="9472" width="9.140625" style="82"/>
    <col min="9473" max="9473" width="4.7109375" style="82" customWidth="1"/>
    <col min="9474" max="9474" width="22.7109375" style="82" customWidth="1"/>
    <col min="9475" max="9475" width="3.42578125" style="82" customWidth="1"/>
    <col min="9476" max="9476" width="4.85546875" style="82" customWidth="1"/>
    <col min="9477" max="9477" width="5.28515625" style="82" customWidth="1"/>
    <col min="9478" max="9478" width="27.28515625" style="82" customWidth="1"/>
    <col min="9479" max="9479" width="5.85546875" style="82" customWidth="1"/>
    <col min="9480" max="9480" width="6.42578125" style="82" customWidth="1"/>
    <col min="9481" max="9728" width="9.140625" style="82"/>
    <col min="9729" max="9729" width="4.7109375" style="82" customWidth="1"/>
    <col min="9730" max="9730" width="22.7109375" style="82" customWidth="1"/>
    <col min="9731" max="9731" width="3.42578125" style="82" customWidth="1"/>
    <col min="9732" max="9732" width="4.85546875" style="82" customWidth="1"/>
    <col min="9733" max="9733" width="5.28515625" style="82" customWidth="1"/>
    <col min="9734" max="9734" width="27.28515625" style="82" customWidth="1"/>
    <col min="9735" max="9735" width="5.85546875" style="82" customWidth="1"/>
    <col min="9736" max="9736" width="6.42578125" style="82" customWidth="1"/>
    <col min="9737" max="9984" width="9.140625" style="82"/>
    <col min="9985" max="9985" width="4.7109375" style="82" customWidth="1"/>
    <col min="9986" max="9986" width="22.7109375" style="82" customWidth="1"/>
    <col min="9987" max="9987" width="3.42578125" style="82" customWidth="1"/>
    <col min="9988" max="9988" width="4.85546875" style="82" customWidth="1"/>
    <col min="9989" max="9989" width="5.28515625" style="82" customWidth="1"/>
    <col min="9990" max="9990" width="27.28515625" style="82" customWidth="1"/>
    <col min="9991" max="9991" width="5.85546875" style="82" customWidth="1"/>
    <col min="9992" max="9992" width="6.42578125" style="82" customWidth="1"/>
    <col min="9993" max="10240" width="9.140625" style="82"/>
    <col min="10241" max="10241" width="4.7109375" style="82" customWidth="1"/>
    <col min="10242" max="10242" width="22.7109375" style="82" customWidth="1"/>
    <col min="10243" max="10243" width="3.42578125" style="82" customWidth="1"/>
    <col min="10244" max="10244" width="4.85546875" style="82" customWidth="1"/>
    <col min="10245" max="10245" width="5.28515625" style="82" customWidth="1"/>
    <col min="10246" max="10246" width="27.28515625" style="82" customWidth="1"/>
    <col min="10247" max="10247" width="5.85546875" style="82" customWidth="1"/>
    <col min="10248" max="10248" width="6.42578125" style="82" customWidth="1"/>
    <col min="10249" max="10496" width="9.140625" style="82"/>
    <col min="10497" max="10497" width="4.7109375" style="82" customWidth="1"/>
    <col min="10498" max="10498" width="22.7109375" style="82" customWidth="1"/>
    <col min="10499" max="10499" width="3.42578125" style="82" customWidth="1"/>
    <col min="10500" max="10500" width="4.85546875" style="82" customWidth="1"/>
    <col min="10501" max="10501" width="5.28515625" style="82" customWidth="1"/>
    <col min="10502" max="10502" width="27.28515625" style="82" customWidth="1"/>
    <col min="10503" max="10503" width="5.85546875" style="82" customWidth="1"/>
    <col min="10504" max="10504" width="6.42578125" style="82" customWidth="1"/>
    <col min="10505" max="10752" width="9.140625" style="82"/>
    <col min="10753" max="10753" width="4.7109375" style="82" customWidth="1"/>
    <col min="10754" max="10754" width="22.7109375" style="82" customWidth="1"/>
    <col min="10755" max="10755" width="3.42578125" style="82" customWidth="1"/>
    <col min="10756" max="10756" width="4.85546875" style="82" customWidth="1"/>
    <col min="10757" max="10757" width="5.28515625" style="82" customWidth="1"/>
    <col min="10758" max="10758" width="27.28515625" style="82" customWidth="1"/>
    <col min="10759" max="10759" width="5.85546875" style="82" customWidth="1"/>
    <col min="10760" max="10760" width="6.42578125" style="82" customWidth="1"/>
    <col min="10761" max="11008" width="9.140625" style="82"/>
    <col min="11009" max="11009" width="4.7109375" style="82" customWidth="1"/>
    <col min="11010" max="11010" width="22.7109375" style="82" customWidth="1"/>
    <col min="11011" max="11011" width="3.42578125" style="82" customWidth="1"/>
    <col min="11012" max="11012" width="4.85546875" style="82" customWidth="1"/>
    <col min="11013" max="11013" width="5.28515625" style="82" customWidth="1"/>
    <col min="11014" max="11014" width="27.28515625" style="82" customWidth="1"/>
    <col min="11015" max="11015" width="5.85546875" style="82" customWidth="1"/>
    <col min="11016" max="11016" width="6.42578125" style="82" customWidth="1"/>
    <col min="11017" max="11264" width="9.140625" style="82"/>
    <col min="11265" max="11265" width="4.7109375" style="82" customWidth="1"/>
    <col min="11266" max="11266" width="22.7109375" style="82" customWidth="1"/>
    <col min="11267" max="11267" width="3.42578125" style="82" customWidth="1"/>
    <col min="11268" max="11268" width="4.85546875" style="82" customWidth="1"/>
    <col min="11269" max="11269" width="5.28515625" style="82" customWidth="1"/>
    <col min="11270" max="11270" width="27.28515625" style="82" customWidth="1"/>
    <col min="11271" max="11271" width="5.85546875" style="82" customWidth="1"/>
    <col min="11272" max="11272" width="6.42578125" style="82" customWidth="1"/>
    <col min="11273" max="11520" width="9.140625" style="82"/>
    <col min="11521" max="11521" width="4.7109375" style="82" customWidth="1"/>
    <col min="11522" max="11522" width="22.7109375" style="82" customWidth="1"/>
    <col min="11523" max="11523" width="3.42578125" style="82" customWidth="1"/>
    <col min="11524" max="11524" width="4.85546875" style="82" customWidth="1"/>
    <col min="11525" max="11525" width="5.28515625" style="82" customWidth="1"/>
    <col min="11526" max="11526" width="27.28515625" style="82" customWidth="1"/>
    <col min="11527" max="11527" width="5.85546875" style="82" customWidth="1"/>
    <col min="11528" max="11528" width="6.42578125" style="82" customWidth="1"/>
    <col min="11529" max="11776" width="9.140625" style="82"/>
    <col min="11777" max="11777" width="4.7109375" style="82" customWidth="1"/>
    <col min="11778" max="11778" width="22.7109375" style="82" customWidth="1"/>
    <col min="11779" max="11779" width="3.42578125" style="82" customWidth="1"/>
    <col min="11780" max="11780" width="4.85546875" style="82" customWidth="1"/>
    <col min="11781" max="11781" width="5.28515625" style="82" customWidth="1"/>
    <col min="11782" max="11782" width="27.28515625" style="82" customWidth="1"/>
    <col min="11783" max="11783" width="5.85546875" style="82" customWidth="1"/>
    <col min="11784" max="11784" width="6.42578125" style="82" customWidth="1"/>
    <col min="11785" max="12032" width="9.140625" style="82"/>
    <col min="12033" max="12033" width="4.7109375" style="82" customWidth="1"/>
    <col min="12034" max="12034" width="22.7109375" style="82" customWidth="1"/>
    <col min="12035" max="12035" width="3.42578125" style="82" customWidth="1"/>
    <col min="12036" max="12036" width="4.85546875" style="82" customWidth="1"/>
    <col min="12037" max="12037" width="5.28515625" style="82" customWidth="1"/>
    <col min="12038" max="12038" width="27.28515625" style="82" customWidth="1"/>
    <col min="12039" max="12039" width="5.85546875" style="82" customWidth="1"/>
    <col min="12040" max="12040" width="6.42578125" style="82" customWidth="1"/>
    <col min="12041" max="12288" width="9.140625" style="82"/>
    <col min="12289" max="12289" width="4.7109375" style="82" customWidth="1"/>
    <col min="12290" max="12290" width="22.7109375" style="82" customWidth="1"/>
    <col min="12291" max="12291" width="3.42578125" style="82" customWidth="1"/>
    <col min="12292" max="12292" width="4.85546875" style="82" customWidth="1"/>
    <col min="12293" max="12293" width="5.28515625" style="82" customWidth="1"/>
    <col min="12294" max="12294" width="27.28515625" style="82" customWidth="1"/>
    <col min="12295" max="12295" width="5.85546875" style="82" customWidth="1"/>
    <col min="12296" max="12296" width="6.42578125" style="82" customWidth="1"/>
    <col min="12297" max="12544" width="9.140625" style="82"/>
    <col min="12545" max="12545" width="4.7109375" style="82" customWidth="1"/>
    <col min="12546" max="12546" width="22.7109375" style="82" customWidth="1"/>
    <col min="12547" max="12547" width="3.42578125" style="82" customWidth="1"/>
    <col min="12548" max="12548" width="4.85546875" style="82" customWidth="1"/>
    <col min="12549" max="12549" width="5.28515625" style="82" customWidth="1"/>
    <col min="12550" max="12550" width="27.28515625" style="82" customWidth="1"/>
    <col min="12551" max="12551" width="5.85546875" style="82" customWidth="1"/>
    <col min="12552" max="12552" width="6.42578125" style="82" customWidth="1"/>
    <col min="12553" max="12800" width="9.140625" style="82"/>
    <col min="12801" max="12801" width="4.7109375" style="82" customWidth="1"/>
    <col min="12802" max="12802" width="22.7109375" style="82" customWidth="1"/>
    <col min="12803" max="12803" width="3.42578125" style="82" customWidth="1"/>
    <col min="12804" max="12804" width="4.85546875" style="82" customWidth="1"/>
    <col min="12805" max="12805" width="5.28515625" style="82" customWidth="1"/>
    <col min="12806" max="12806" width="27.28515625" style="82" customWidth="1"/>
    <col min="12807" max="12807" width="5.85546875" style="82" customWidth="1"/>
    <col min="12808" max="12808" width="6.42578125" style="82" customWidth="1"/>
    <col min="12809" max="13056" width="9.140625" style="82"/>
    <col min="13057" max="13057" width="4.7109375" style="82" customWidth="1"/>
    <col min="13058" max="13058" width="22.7109375" style="82" customWidth="1"/>
    <col min="13059" max="13059" width="3.42578125" style="82" customWidth="1"/>
    <col min="13060" max="13060" width="4.85546875" style="82" customWidth="1"/>
    <col min="13061" max="13061" width="5.28515625" style="82" customWidth="1"/>
    <col min="13062" max="13062" width="27.28515625" style="82" customWidth="1"/>
    <col min="13063" max="13063" width="5.85546875" style="82" customWidth="1"/>
    <col min="13064" max="13064" width="6.42578125" style="82" customWidth="1"/>
    <col min="13065" max="13312" width="9.140625" style="82"/>
    <col min="13313" max="13313" width="4.7109375" style="82" customWidth="1"/>
    <col min="13314" max="13314" width="22.7109375" style="82" customWidth="1"/>
    <col min="13315" max="13315" width="3.42578125" style="82" customWidth="1"/>
    <col min="13316" max="13316" width="4.85546875" style="82" customWidth="1"/>
    <col min="13317" max="13317" width="5.28515625" style="82" customWidth="1"/>
    <col min="13318" max="13318" width="27.28515625" style="82" customWidth="1"/>
    <col min="13319" max="13319" width="5.85546875" style="82" customWidth="1"/>
    <col min="13320" max="13320" width="6.42578125" style="82" customWidth="1"/>
    <col min="13321" max="13568" width="9.140625" style="82"/>
    <col min="13569" max="13569" width="4.7109375" style="82" customWidth="1"/>
    <col min="13570" max="13570" width="22.7109375" style="82" customWidth="1"/>
    <col min="13571" max="13571" width="3.42578125" style="82" customWidth="1"/>
    <col min="13572" max="13572" width="4.85546875" style="82" customWidth="1"/>
    <col min="13573" max="13573" width="5.28515625" style="82" customWidth="1"/>
    <col min="13574" max="13574" width="27.28515625" style="82" customWidth="1"/>
    <col min="13575" max="13575" width="5.85546875" style="82" customWidth="1"/>
    <col min="13576" max="13576" width="6.42578125" style="82" customWidth="1"/>
    <col min="13577" max="13824" width="9.140625" style="82"/>
    <col min="13825" max="13825" width="4.7109375" style="82" customWidth="1"/>
    <col min="13826" max="13826" width="22.7109375" style="82" customWidth="1"/>
    <col min="13827" max="13827" width="3.42578125" style="82" customWidth="1"/>
    <col min="13828" max="13828" width="4.85546875" style="82" customWidth="1"/>
    <col min="13829" max="13829" width="5.28515625" style="82" customWidth="1"/>
    <col min="13830" max="13830" width="27.28515625" style="82" customWidth="1"/>
    <col min="13831" max="13831" width="5.85546875" style="82" customWidth="1"/>
    <col min="13832" max="13832" width="6.42578125" style="82" customWidth="1"/>
    <col min="13833" max="14080" width="9.140625" style="82"/>
    <col min="14081" max="14081" width="4.7109375" style="82" customWidth="1"/>
    <col min="14082" max="14082" width="22.7109375" style="82" customWidth="1"/>
    <col min="14083" max="14083" width="3.42578125" style="82" customWidth="1"/>
    <col min="14084" max="14084" width="4.85546875" style="82" customWidth="1"/>
    <col min="14085" max="14085" width="5.28515625" style="82" customWidth="1"/>
    <col min="14086" max="14086" width="27.28515625" style="82" customWidth="1"/>
    <col min="14087" max="14087" width="5.85546875" style="82" customWidth="1"/>
    <col min="14088" max="14088" width="6.42578125" style="82" customWidth="1"/>
    <col min="14089" max="14336" width="9.140625" style="82"/>
    <col min="14337" max="14337" width="4.7109375" style="82" customWidth="1"/>
    <col min="14338" max="14338" width="22.7109375" style="82" customWidth="1"/>
    <col min="14339" max="14339" width="3.42578125" style="82" customWidth="1"/>
    <col min="14340" max="14340" width="4.85546875" style="82" customWidth="1"/>
    <col min="14341" max="14341" width="5.28515625" style="82" customWidth="1"/>
    <col min="14342" max="14342" width="27.28515625" style="82" customWidth="1"/>
    <col min="14343" max="14343" width="5.85546875" style="82" customWidth="1"/>
    <col min="14344" max="14344" width="6.42578125" style="82" customWidth="1"/>
    <col min="14345" max="14592" width="9.140625" style="82"/>
    <col min="14593" max="14593" width="4.7109375" style="82" customWidth="1"/>
    <col min="14594" max="14594" width="22.7109375" style="82" customWidth="1"/>
    <col min="14595" max="14595" width="3.42578125" style="82" customWidth="1"/>
    <col min="14596" max="14596" width="4.85546875" style="82" customWidth="1"/>
    <col min="14597" max="14597" width="5.28515625" style="82" customWidth="1"/>
    <col min="14598" max="14598" width="27.28515625" style="82" customWidth="1"/>
    <col min="14599" max="14599" width="5.85546875" style="82" customWidth="1"/>
    <col min="14600" max="14600" width="6.42578125" style="82" customWidth="1"/>
    <col min="14601" max="14848" width="9.140625" style="82"/>
    <col min="14849" max="14849" width="4.7109375" style="82" customWidth="1"/>
    <col min="14850" max="14850" width="22.7109375" style="82" customWidth="1"/>
    <col min="14851" max="14851" width="3.42578125" style="82" customWidth="1"/>
    <col min="14852" max="14852" width="4.85546875" style="82" customWidth="1"/>
    <col min="14853" max="14853" width="5.28515625" style="82" customWidth="1"/>
    <col min="14854" max="14854" width="27.28515625" style="82" customWidth="1"/>
    <col min="14855" max="14855" width="5.85546875" style="82" customWidth="1"/>
    <col min="14856" max="14856" width="6.42578125" style="82" customWidth="1"/>
    <col min="14857" max="15104" width="9.140625" style="82"/>
    <col min="15105" max="15105" width="4.7109375" style="82" customWidth="1"/>
    <col min="15106" max="15106" width="22.7109375" style="82" customWidth="1"/>
    <col min="15107" max="15107" width="3.42578125" style="82" customWidth="1"/>
    <col min="15108" max="15108" width="4.85546875" style="82" customWidth="1"/>
    <col min="15109" max="15109" width="5.28515625" style="82" customWidth="1"/>
    <col min="15110" max="15110" width="27.28515625" style="82" customWidth="1"/>
    <col min="15111" max="15111" width="5.85546875" style="82" customWidth="1"/>
    <col min="15112" max="15112" width="6.42578125" style="82" customWidth="1"/>
    <col min="15113" max="15360" width="9.140625" style="82"/>
    <col min="15361" max="15361" width="4.7109375" style="82" customWidth="1"/>
    <col min="15362" max="15362" width="22.7109375" style="82" customWidth="1"/>
    <col min="15363" max="15363" width="3.42578125" style="82" customWidth="1"/>
    <col min="15364" max="15364" width="4.85546875" style="82" customWidth="1"/>
    <col min="15365" max="15365" width="5.28515625" style="82" customWidth="1"/>
    <col min="15366" max="15366" width="27.28515625" style="82" customWidth="1"/>
    <col min="15367" max="15367" width="5.85546875" style="82" customWidth="1"/>
    <col min="15368" max="15368" width="6.42578125" style="82" customWidth="1"/>
    <col min="15369" max="15616" width="9.140625" style="82"/>
    <col min="15617" max="15617" width="4.7109375" style="82" customWidth="1"/>
    <col min="15618" max="15618" width="22.7109375" style="82" customWidth="1"/>
    <col min="15619" max="15619" width="3.42578125" style="82" customWidth="1"/>
    <col min="15620" max="15620" width="4.85546875" style="82" customWidth="1"/>
    <col min="15621" max="15621" width="5.28515625" style="82" customWidth="1"/>
    <col min="15622" max="15622" width="27.28515625" style="82" customWidth="1"/>
    <col min="15623" max="15623" width="5.85546875" style="82" customWidth="1"/>
    <col min="15624" max="15624" width="6.42578125" style="82" customWidth="1"/>
    <col min="15625" max="15872" width="9.140625" style="82"/>
    <col min="15873" max="15873" width="4.7109375" style="82" customWidth="1"/>
    <col min="15874" max="15874" width="22.7109375" style="82" customWidth="1"/>
    <col min="15875" max="15875" width="3.42578125" style="82" customWidth="1"/>
    <col min="15876" max="15876" width="4.85546875" style="82" customWidth="1"/>
    <col min="15877" max="15877" width="5.28515625" style="82" customWidth="1"/>
    <col min="15878" max="15878" width="27.28515625" style="82" customWidth="1"/>
    <col min="15879" max="15879" width="5.85546875" style="82" customWidth="1"/>
    <col min="15880" max="15880" width="6.42578125" style="82" customWidth="1"/>
    <col min="15881" max="16128" width="9.140625" style="82"/>
    <col min="16129" max="16129" width="4.7109375" style="82" customWidth="1"/>
    <col min="16130" max="16130" width="22.7109375" style="82" customWidth="1"/>
    <col min="16131" max="16131" width="3.42578125" style="82" customWidth="1"/>
    <col min="16132" max="16132" width="4.85546875" style="82" customWidth="1"/>
    <col min="16133" max="16133" width="5.28515625" style="82" customWidth="1"/>
    <col min="16134" max="16134" width="27.28515625" style="82" customWidth="1"/>
    <col min="16135" max="16135" width="5.85546875" style="82" customWidth="1"/>
    <col min="16136" max="16136" width="6.42578125" style="82" customWidth="1"/>
    <col min="16137" max="16384" width="9.140625" style="82"/>
  </cols>
  <sheetData>
    <row r="2" spans="1:9" ht="15.75">
      <c r="A2" s="175" t="s">
        <v>110</v>
      </c>
      <c r="B2" s="175"/>
      <c r="C2" s="175"/>
      <c r="D2" s="175"/>
      <c r="E2" s="175"/>
      <c r="F2" s="175"/>
      <c r="G2" s="175"/>
      <c r="H2" s="175"/>
      <c r="I2" s="175"/>
    </row>
    <row r="4" spans="1:9" ht="15">
      <c r="A4" s="176" t="s">
        <v>111</v>
      </c>
      <c r="B4" s="176"/>
      <c r="C4" s="176"/>
      <c r="D4" s="176"/>
      <c r="E4" s="176"/>
      <c r="F4" s="176"/>
      <c r="G4" s="176"/>
      <c r="H4" s="176"/>
      <c r="I4" s="176"/>
    </row>
    <row r="6" spans="1:9" ht="15">
      <c r="A6" s="83" t="s">
        <v>112</v>
      </c>
      <c r="B6" s="84" t="s">
        <v>113</v>
      </c>
      <c r="E6" s="92"/>
      <c r="F6" s="93" t="s">
        <v>138</v>
      </c>
      <c r="G6" s="94" t="s">
        <v>114</v>
      </c>
      <c r="H6" s="95" t="s">
        <v>115</v>
      </c>
    </row>
    <row r="7" spans="1:9" ht="15.75">
      <c r="A7" s="85">
        <v>1</v>
      </c>
      <c r="B7" s="90" t="s">
        <v>151</v>
      </c>
      <c r="E7" s="93">
        <v>1</v>
      </c>
      <c r="F7" s="90" t="s">
        <v>139</v>
      </c>
      <c r="G7" s="91"/>
      <c r="H7" s="89"/>
    </row>
    <row r="8" spans="1:9" ht="15.75">
      <c r="A8" s="86">
        <v>2</v>
      </c>
      <c r="B8" s="90" t="s">
        <v>149</v>
      </c>
      <c r="E8" s="93">
        <v>2</v>
      </c>
      <c r="F8" s="90" t="s">
        <v>140</v>
      </c>
      <c r="G8" s="91"/>
      <c r="H8" s="89"/>
    </row>
    <row r="9" spans="1:9" ht="15.75">
      <c r="A9" s="86">
        <v>3</v>
      </c>
      <c r="B9" s="90" t="s">
        <v>142</v>
      </c>
      <c r="E9" s="93">
        <v>3</v>
      </c>
      <c r="F9" s="90" t="s">
        <v>141</v>
      </c>
      <c r="G9" s="91"/>
      <c r="H9" s="89"/>
    </row>
    <row r="10" spans="1:9" ht="15.75">
      <c r="A10" s="86">
        <v>4</v>
      </c>
      <c r="B10" s="90" t="s">
        <v>139</v>
      </c>
      <c r="E10" s="93">
        <v>4</v>
      </c>
      <c r="F10" s="90" t="s">
        <v>142</v>
      </c>
      <c r="G10" s="91"/>
      <c r="H10" s="89"/>
    </row>
    <row r="11" spans="1:9" ht="15.75">
      <c r="A11" s="86">
        <v>5</v>
      </c>
      <c r="B11" s="90" t="s">
        <v>140</v>
      </c>
      <c r="E11" s="93">
        <v>5</v>
      </c>
      <c r="F11" s="90" t="s">
        <v>143</v>
      </c>
      <c r="G11" s="91"/>
      <c r="H11" s="89"/>
    </row>
    <row r="12" spans="1:9" ht="15.75">
      <c r="A12" s="86">
        <v>6</v>
      </c>
      <c r="B12" s="90" t="s">
        <v>147</v>
      </c>
      <c r="E12" s="93">
        <v>6</v>
      </c>
      <c r="F12" s="90" t="s">
        <v>144</v>
      </c>
      <c r="G12" s="91"/>
      <c r="H12" s="89"/>
    </row>
    <row r="13" spans="1:9" ht="15.75">
      <c r="A13" s="86">
        <v>7</v>
      </c>
      <c r="B13" s="90" t="s">
        <v>164</v>
      </c>
      <c r="E13" s="93">
        <v>7</v>
      </c>
      <c r="F13" s="90" t="s">
        <v>145</v>
      </c>
      <c r="G13" s="91"/>
      <c r="H13" s="89"/>
    </row>
    <row r="14" spans="1:9" ht="15.75">
      <c r="A14" s="86">
        <v>8</v>
      </c>
      <c r="B14" s="90" t="s">
        <v>146</v>
      </c>
      <c r="E14" s="93">
        <v>8</v>
      </c>
      <c r="F14" s="90" t="s">
        <v>146</v>
      </c>
      <c r="G14" s="91"/>
      <c r="H14" s="89"/>
    </row>
    <row r="15" spans="1:9" ht="15.75">
      <c r="A15" s="86">
        <v>9</v>
      </c>
      <c r="B15" s="90" t="s">
        <v>152</v>
      </c>
      <c r="E15" s="93">
        <v>9</v>
      </c>
      <c r="F15" s="90" t="s">
        <v>147</v>
      </c>
      <c r="G15" s="91"/>
      <c r="H15" s="89"/>
    </row>
    <row r="16" spans="1:9" ht="15.75">
      <c r="A16" s="86">
        <v>10</v>
      </c>
      <c r="B16" s="90" t="s">
        <v>144</v>
      </c>
      <c r="E16" s="93">
        <v>10</v>
      </c>
      <c r="F16" s="90" t="s">
        <v>148</v>
      </c>
      <c r="G16" s="91"/>
      <c r="H16" s="89"/>
    </row>
    <row r="17" spans="1:8" ht="15.75">
      <c r="A17" s="86">
        <v>11</v>
      </c>
      <c r="B17" s="90" t="s">
        <v>145</v>
      </c>
      <c r="E17" s="93">
        <v>11</v>
      </c>
      <c r="F17" s="90" t="s">
        <v>149</v>
      </c>
      <c r="G17" s="91"/>
      <c r="H17" s="89"/>
    </row>
    <row r="18" spans="1:8" ht="15.75">
      <c r="A18" s="86">
        <v>12</v>
      </c>
      <c r="B18" s="90" t="s">
        <v>153</v>
      </c>
      <c r="E18" s="93">
        <v>12</v>
      </c>
      <c r="F18" s="90" t="s">
        <v>163</v>
      </c>
      <c r="G18" s="91"/>
      <c r="H18" s="89"/>
    </row>
    <row r="19" spans="1:8" ht="15.75">
      <c r="A19" s="86">
        <v>13</v>
      </c>
      <c r="B19" s="90" t="s">
        <v>141</v>
      </c>
      <c r="E19" s="93">
        <v>13</v>
      </c>
      <c r="F19" s="90" t="s">
        <v>150</v>
      </c>
      <c r="G19" s="91"/>
      <c r="H19" s="89"/>
    </row>
    <row r="20" spans="1:8" ht="15.75">
      <c r="A20" s="86">
        <v>14</v>
      </c>
      <c r="B20" s="90" t="s">
        <v>148</v>
      </c>
      <c r="E20" s="93">
        <v>14</v>
      </c>
      <c r="F20" s="90" t="s">
        <v>151</v>
      </c>
      <c r="G20" s="91"/>
      <c r="H20" s="89"/>
    </row>
    <row r="21" spans="1:8" ht="15.75">
      <c r="A21" s="86">
        <v>15</v>
      </c>
      <c r="B21" s="90" t="s">
        <v>143</v>
      </c>
      <c r="E21" s="93">
        <v>15</v>
      </c>
      <c r="F21" s="90" t="s">
        <v>152</v>
      </c>
      <c r="G21" s="91"/>
      <c r="H21" s="89"/>
    </row>
    <row r="22" spans="1:8" ht="15.75">
      <c r="A22" s="87">
        <v>16</v>
      </c>
      <c r="B22" s="90" t="s">
        <v>150</v>
      </c>
      <c r="E22" s="93">
        <v>16</v>
      </c>
      <c r="F22" s="90" t="s">
        <v>153</v>
      </c>
      <c r="G22" s="91"/>
      <c r="H22" s="89"/>
    </row>
    <row r="23" spans="1:8" ht="15">
      <c r="E23" s="88"/>
    </row>
    <row r="24" spans="1:8" ht="15">
      <c r="E24" s="88"/>
    </row>
    <row r="25" spans="1:8" ht="15">
      <c r="E25" s="88"/>
    </row>
    <row r="26" spans="1:8" ht="15">
      <c r="E26" s="88"/>
    </row>
    <row r="27" spans="1:8" ht="15">
      <c r="E27" s="88"/>
    </row>
    <row r="28" spans="1:8" ht="15">
      <c r="E28" s="88"/>
    </row>
    <row r="29" spans="1:8" ht="15">
      <c r="E29" s="88"/>
    </row>
    <row r="30" spans="1:8" ht="15">
      <c r="E30" s="88"/>
    </row>
    <row r="31" spans="1:8" ht="15">
      <c r="E31" s="88"/>
    </row>
    <row r="32" spans="1:8" ht="15">
      <c r="E32" s="88"/>
    </row>
    <row r="33" spans="5:5" ht="15">
      <c r="E33" s="88"/>
    </row>
    <row r="34" spans="5:5" ht="15">
      <c r="E34" s="88"/>
    </row>
    <row r="35" spans="5:5" ht="15">
      <c r="E35" s="88"/>
    </row>
    <row r="36" spans="5:5" ht="15">
      <c r="E36" s="88"/>
    </row>
  </sheetData>
  <mergeCells count="2">
    <mergeCell ref="A2:I2"/>
    <mergeCell ref="A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Tabula</vt:lpstr>
      <vt:lpstr>Kārtas</vt:lpstr>
      <vt:lpstr>Saraksts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Dace</cp:lastModifiedBy>
  <cp:lastPrinted>2003-01-01T08:10:48Z</cp:lastPrinted>
  <dcterms:created xsi:type="dcterms:W3CDTF">2006-09-16T07:58:44Z</dcterms:created>
  <dcterms:modified xsi:type="dcterms:W3CDTF">2019-12-27T10:07:32Z</dcterms:modified>
</cp:coreProperties>
</file>